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<sst xmlns="http://schemas.openxmlformats.org/spreadsheetml/2006/main" count="326" uniqueCount="127">
  <si>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</si>
  <si>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</si>
  <si>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</si>
  <si>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</si>
  <si>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</si>
  <si>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</si>
  <si>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</si>
  <si>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</si>
  <si>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</si>
  <si>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</si>
  <si>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</si>
  <si>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</si>
  <si>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</si>
  <si>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</si>
  <si>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Шаумяна</t>
  </si>
  <si>
    <t>12\1</t>
  </si>
  <si>
    <t>01.06.2015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</si>
  <si>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</si>
  <si>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</si>
  <si>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</si>
  <si>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</si>
  <si>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</si>
  <si>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</si>
  <si>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</si>
  <si>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</si>
  <si>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</si>
  <si>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</si>
  <si>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</si>
  <si>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</si>
  <si>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</si>
  <si>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</si>
  <si>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</si>
  <si>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</si>
  <si>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</si>
  <si>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</si>
  <si>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</si>
  <si>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</si>
  <si>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</si>
  <si>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</si>
  <si>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</si>
  <si>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</si>
  <si>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</si>
  <si>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</si>
  <si>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Апрель 2017</t>
  </si>
  <si>
    <t>Вид работ</t>
  </si>
  <si>
    <t>Место проведения работ</t>
  </si>
  <si>
    <t>Сумма</t>
  </si>
  <si>
    <t>ремонт эл. Освещения в подъезде</t>
  </si>
  <si>
    <t>Шаумяна, 12/1</t>
  </si>
  <si>
    <t>4-й подъезд</t>
  </si>
  <si>
    <t>ИТОГО</t>
  </si>
  <si>
    <t>Июнь 2017 г</t>
  </si>
  <si>
    <t xml:space="preserve">э/освещение адресной таблички </t>
  </si>
  <si>
    <t>устройство заземления ВРУ</t>
  </si>
  <si>
    <t>закрытие э/щитовых</t>
  </si>
  <si>
    <t>ремонт ж/б козырьков,смена колен и ремонт водосточных труб</t>
  </si>
  <si>
    <t>Под 1-4</t>
  </si>
  <si>
    <t>Август 2017 г</t>
  </si>
  <si>
    <t>ремонт входной двери</t>
  </si>
  <si>
    <t>вход в подвал</t>
  </si>
  <si>
    <t>Сентябрь 2017 г</t>
  </si>
  <si>
    <t>установка урн, лавочек на территории двора</t>
  </si>
  <si>
    <t xml:space="preserve">смена кодового замка на входной двери в подъезде жилого дома </t>
  </si>
  <si>
    <t>3-й подъезд</t>
  </si>
  <si>
    <t>подготовка к опрессовке внутренней системы ЦО</t>
  </si>
  <si>
    <t>Октябрь 2017 г</t>
  </si>
  <si>
    <t>ремонт цоколя частичный</t>
  </si>
  <si>
    <t>смена трубопровода ф 110 мм, 50 мм</t>
  </si>
  <si>
    <t>Ноябрь 2017 г</t>
  </si>
  <si>
    <t>смена трубопровода ф 57 мм,25 мм</t>
  </si>
  <si>
    <t>кв.38,79,53</t>
  </si>
  <si>
    <t xml:space="preserve">смена трубопровода ф 25 мм </t>
  </si>
  <si>
    <t>кв. 55 ЦО</t>
  </si>
  <si>
    <t>установка светильников светодиодных , датчиков движения в подъездах жилого дома</t>
  </si>
  <si>
    <t>1,2 подъезд  тамбур</t>
  </si>
  <si>
    <t>Декабрь 2017 г</t>
  </si>
  <si>
    <t>смена трубопровода ф 20,32 мм (ХВС)</t>
  </si>
  <si>
    <t>кв. 79</t>
  </si>
  <si>
    <t>смена трубопровода ф 110 мм (ЦК)</t>
  </si>
  <si>
    <t>ВСЕГО</t>
  </si>
  <si>
    <t>Январь 2017 г.</t>
  </si>
  <si>
    <t>Т/о УУТЭ ЦО</t>
  </si>
  <si>
    <t>Обходы и осмотры подвала и инженерных коммуникаций</t>
  </si>
  <si>
    <t>Февраль 2017 г.</t>
  </si>
  <si>
    <t>ППР электрооборудования</t>
  </si>
  <si>
    <t>ремонт этажного электрощита</t>
  </si>
  <si>
    <t>кв. 24</t>
  </si>
  <si>
    <t>Март 2017</t>
  </si>
  <si>
    <t>укрепление обделок вентканала из листовой стали</t>
  </si>
  <si>
    <t>установка кодовых замков</t>
  </si>
  <si>
    <t>2,4-й подъезд</t>
  </si>
  <si>
    <t>периодич.проверка вентканалов и дымоходов ВДПО</t>
  </si>
  <si>
    <t>Май 2017</t>
  </si>
  <si>
    <t xml:space="preserve"> т/о  ,ремонт, восстановление вентканалов </t>
  </si>
  <si>
    <t>кв. 1,10,26,27,24,33,38,61-79</t>
  </si>
  <si>
    <t>кв.4,6,7,8,9,16,20,23,29,32</t>
  </si>
  <si>
    <t>дезинсекция</t>
  </si>
  <si>
    <t>подвал</t>
  </si>
  <si>
    <t>установка адресной таблички</t>
  </si>
  <si>
    <t xml:space="preserve">смена светильников и датчиков движения </t>
  </si>
  <si>
    <t>Под 1-3</t>
  </si>
  <si>
    <t>кв.41-60</t>
  </si>
  <si>
    <t>Июль 2017 г</t>
  </si>
  <si>
    <t>ремонт ЩЭ (смена автомата)</t>
  </si>
  <si>
    <t>кв. 22</t>
  </si>
  <si>
    <t>гидравлические испытания внутридомовой системы ЦО</t>
  </si>
  <si>
    <t>установка дверного доводчика в подъезде</t>
  </si>
  <si>
    <t>ликвидация воздушных пробок в стояках</t>
  </si>
  <si>
    <t>кв.2,6,10,14,18,4,8,12,15,20,42,46,50,54,58,41,45,49,53,57,24,28,32,36,40</t>
  </si>
  <si>
    <t>окраска входной двери 3-ого подъезда</t>
  </si>
  <si>
    <t>ремонт расширительного бочка ЦО</t>
  </si>
  <si>
    <t>кв. 18</t>
  </si>
  <si>
    <t>смена трубопровода ф 20 мм</t>
  </si>
  <si>
    <t>кв. 33,37 ХВС п-п</t>
  </si>
  <si>
    <t>кв. 33,37 ЦО п-п</t>
  </si>
  <si>
    <t>смена трубопровода ф 25 мм</t>
  </si>
  <si>
    <t>кв. 39 ЦО п/п</t>
  </si>
  <si>
    <t>кв. 9 ЦО п/п</t>
  </si>
  <si>
    <t>окраска газопровода</t>
  </si>
  <si>
    <t>ликвидация воздушных пробок в стояках, устранение непрогрева системы ЦО</t>
  </si>
  <si>
    <t>кв. 22,26,30,34,38</t>
  </si>
  <si>
    <t>смена ламп светодиодных в подъездах жилого дома</t>
  </si>
  <si>
    <t>П-д № 1,2,3</t>
  </si>
  <si>
    <t>замена крана шарового ф 15 мм (ХВС)</t>
  </si>
  <si>
    <t>кв. 11</t>
  </si>
  <si>
    <t>смена трубопровода ф 25 мм (ЦО п/п)</t>
  </si>
  <si>
    <t>кв. 55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</si>
</sst>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0" fillId="0" borderId="0" xfId="0" applyAlignment="1">
      <alignment wrapText="1"/>
    </xf>
    <xf numFmtId="166" fontId="1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justify" wrapText="1"/>
    </xf>
    <xf numFmtId="164" fontId="3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882">
          <cell r="E2882">
            <v>12804.7</v>
          </cell>
          <cell r="F2882">
            <v>-52422.15</v>
          </cell>
          <cell r="G2882">
            <v>104538.78000000001</v>
          </cell>
          <cell r="H2882">
            <v>101383.09</v>
          </cell>
          <cell r="I2882">
            <v>176756.74</v>
          </cell>
          <cell r="J2882">
            <v>-127795.79999999999</v>
          </cell>
          <cell r="K2882">
            <v>15960.390000000014</v>
          </cell>
        </row>
        <row r="2883"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</row>
        <row r="2884"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</row>
        <row r="2885"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</row>
        <row r="2886"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</row>
        <row r="2887"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</row>
        <row r="2889">
          <cell r="E2889">
            <v>3691.52</v>
          </cell>
          <cell r="F2889">
            <v>-100278.06</v>
          </cell>
          <cell r="G2889">
            <v>12060.119999999999</v>
          </cell>
          <cell r="H2889">
            <v>11696.070000000002</v>
          </cell>
          <cell r="I2889">
            <v>72590.09999999999</v>
          </cell>
          <cell r="J2889">
            <v>-161172.08999999997</v>
          </cell>
          <cell r="K2889">
            <v>4055.569999999998</v>
          </cell>
        </row>
        <row r="2890">
          <cell r="E2890">
            <v>4617.91</v>
          </cell>
          <cell r="F2890">
            <v>-4617.91</v>
          </cell>
          <cell r="G2890">
            <v>40709.22</v>
          </cell>
          <cell r="H2890">
            <v>39480.4</v>
          </cell>
          <cell r="I2890">
            <v>40709.22</v>
          </cell>
          <cell r="J2890">
            <v>-5846.729999999996</v>
          </cell>
          <cell r="K2890">
            <v>5846.730000000003</v>
          </cell>
        </row>
        <row r="2891">
          <cell r="E2891">
            <v>311.33</v>
          </cell>
          <cell r="F2891">
            <v>-5188.09</v>
          </cell>
          <cell r="G2891">
            <v>51695.32</v>
          </cell>
          <cell r="H2891">
            <v>45240.1</v>
          </cell>
          <cell r="I2891">
            <v>144715.4</v>
          </cell>
          <cell r="J2891">
            <v>-104663.39</v>
          </cell>
          <cell r="K2891">
            <v>6766.550000000003</v>
          </cell>
        </row>
        <row r="2892">
          <cell r="E2892">
            <v>-12.41</v>
          </cell>
          <cell r="F2892">
            <v>1600.69</v>
          </cell>
          <cell r="G2892">
            <v>11449.49</v>
          </cell>
          <cell r="H2892">
            <v>11103.869999999999</v>
          </cell>
          <cell r="I2892">
            <v>14736</v>
          </cell>
          <cell r="J2892">
            <v>-2031.4400000000005</v>
          </cell>
          <cell r="K2892">
            <v>333.21000000000095</v>
          </cell>
        </row>
        <row r="2893">
          <cell r="E2893">
            <v>317.56</v>
          </cell>
          <cell r="F2893">
            <v>-7545.67</v>
          </cell>
          <cell r="G2893">
            <v>2595.22</v>
          </cell>
          <cell r="H2893">
            <v>2516.87</v>
          </cell>
          <cell r="I2893">
            <v>1310.4</v>
          </cell>
          <cell r="J2893">
            <v>-6339.200000000001</v>
          </cell>
          <cell r="K2893">
            <v>395.90999999999985</v>
          </cell>
        </row>
        <row r="2894">
          <cell r="E2894">
            <v>9.39</v>
          </cell>
          <cell r="F2894">
            <v>177.04</v>
          </cell>
          <cell r="G2894">
            <v>76.34</v>
          </cell>
          <cell r="H2894">
            <v>74.02000000000001</v>
          </cell>
          <cell r="I2894">
            <v>0</v>
          </cell>
          <cell r="J2894">
            <v>251.06</v>
          </cell>
          <cell r="K2894">
            <v>11.709999999999994</v>
          </cell>
        </row>
        <row r="2895">
          <cell r="E2895">
            <v>2209.49</v>
          </cell>
          <cell r="F2895">
            <v>-2209.49</v>
          </cell>
          <cell r="G2895">
            <v>21626.769999999997</v>
          </cell>
          <cell r="H2895">
            <v>20973.96</v>
          </cell>
          <cell r="I2895">
            <v>21626.769999999997</v>
          </cell>
          <cell r="J2895">
            <v>-2862.2999999999956</v>
          </cell>
          <cell r="K2895">
            <v>2862.2999999999956</v>
          </cell>
        </row>
        <row r="2896">
          <cell r="E2896">
            <v>1650.43</v>
          </cell>
          <cell r="F2896">
            <v>-2085.5</v>
          </cell>
          <cell r="G2896">
            <v>13484.949999999999</v>
          </cell>
          <cell r="H2896">
            <v>13077.890000000001</v>
          </cell>
          <cell r="I2896">
            <v>21975.691580000002</v>
          </cell>
          <cell r="J2896">
            <v>-10983.301580000001</v>
          </cell>
          <cell r="K2896">
            <v>2057.489999999998</v>
          </cell>
        </row>
        <row r="2897">
          <cell r="E2897">
            <v>283.34</v>
          </cell>
          <cell r="F2897">
            <v>-10216.36</v>
          </cell>
          <cell r="G2897">
            <v>2315.3199999999997</v>
          </cell>
          <cell r="H2897">
            <v>2245.45</v>
          </cell>
          <cell r="I2897">
            <v>0</v>
          </cell>
          <cell r="J2897">
            <v>-7970.910000000001</v>
          </cell>
          <cell r="K2897">
            <v>353.21000000000004</v>
          </cell>
        </row>
        <row r="2899">
          <cell r="E2899">
            <v>5691</v>
          </cell>
          <cell r="F2899">
            <v>-5691</v>
          </cell>
          <cell r="G2899">
            <v>46461.69</v>
          </cell>
          <cell r="H2899">
            <v>45059.21</v>
          </cell>
          <cell r="I2899">
            <v>46461.69</v>
          </cell>
          <cell r="J2899">
            <v>-7093.480000000003</v>
          </cell>
          <cell r="K2899">
            <v>7093.480000000003</v>
          </cell>
        </row>
        <row r="2900">
          <cell r="E2900">
            <v>218</v>
          </cell>
          <cell r="F2900">
            <v>-218</v>
          </cell>
          <cell r="G2900">
            <v>1764.3999999999999</v>
          </cell>
          <cell r="H2900">
            <v>1843.82</v>
          </cell>
          <cell r="I2900">
            <v>1764.3999999999999</v>
          </cell>
          <cell r="J2900">
            <v>-138.57999999999993</v>
          </cell>
          <cell r="K2900">
            <v>138.57999999999993</v>
          </cell>
        </row>
        <row r="2901">
          <cell r="E2901">
            <v>0</v>
          </cell>
          <cell r="F2901">
            <v>0</v>
          </cell>
          <cell r="G2901">
            <v>1366.8599999999997</v>
          </cell>
          <cell r="H2901">
            <v>1196.2499999999998</v>
          </cell>
          <cell r="I2901">
            <v>1366.8599999999997</v>
          </cell>
          <cell r="J2901">
            <v>-170.6099999999999</v>
          </cell>
          <cell r="K2901">
            <v>170.6099999999999</v>
          </cell>
        </row>
        <row r="2902">
          <cell r="E2902">
            <v>0</v>
          </cell>
          <cell r="F2902">
            <v>0</v>
          </cell>
          <cell r="G2902">
            <v>283254.82</v>
          </cell>
          <cell r="H2902">
            <v>192392.77</v>
          </cell>
          <cell r="I2902">
            <v>283254.82</v>
          </cell>
          <cell r="J2902">
            <v>-90862.05000000002</v>
          </cell>
          <cell r="K2902">
            <v>90862.05000000002</v>
          </cell>
        </row>
        <row r="2903">
          <cell r="E2903">
            <v>853.64</v>
          </cell>
          <cell r="F2903">
            <v>-853.64</v>
          </cell>
          <cell r="G2903">
            <v>6969.33</v>
          </cell>
          <cell r="H2903">
            <v>6758.92</v>
          </cell>
          <cell r="I2903">
            <v>6969.33</v>
          </cell>
          <cell r="J2903">
            <v>-1064.0500000000002</v>
          </cell>
          <cell r="K2903">
            <v>1064.0500000000002</v>
          </cell>
        </row>
        <row r="2904">
          <cell r="E2904">
            <v>5350.05</v>
          </cell>
          <cell r="F2904">
            <v>-5350.05</v>
          </cell>
          <cell r="G2904">
            <v>43674.08000000001</v>
          </cell>
          <cell r="H2904">
            <v>42355.810000000005</v>
          </cell>
          <cell r="I2904">
            <v>43674.08000000001</v>
          </cell>
          <cell r="J2904">
            <v>-6668.320000000007</v>
          </cell>
          <cell r="K2904">
            <v>6668.320000000007</v>
          </cell>
        </row>
        <row r="2905">
          <cell r="E2905">
            <v>7113.75</v>
          </cell>
          <cell r="F2905">
            <v>-7113.75</v>
          </cell>
          <cell r="G2905">
            <v>58077.1</v>
          </cell>
          <cell r="H2905">
            <v>56323.979999999996</v>
          </cell>
          <cell r="I2905">
            <v>58077.1</v>
          </cell>
          <cell r="J2905">
            <v>-8866.870000000003</v>
          </cell>
          <cell r="K2905">
            <v>8866.870000000003</v>
          </cell>
        </row>
        <row r="2906">
          <cell r="E2906">
            <v>5861.72</v>
          </cell>
          <cell r="F2906">
            <v>-5861.72</v>
          </cell>
          <cell r="G2906">
            <v>47855.47</v>
          </cell>
          <cell r="H2906">
            <v>46410.79</v>
          </cell>
          <cell r="I2906">
            <v>47855.47</v>
          </cell>
          <cell r="J2906">
            <v>-7306.4000000000015</v>
          </cell>
          <cell r="K2906">
            <v>7306.4000000000015</v>
          </cell>
        </row>
        <row r="2907">
          <cell r="E2907">
            <v>0</v>
          </cell>
          <cell r="F2907">
            <v>0</v>
          </cell>
          <cell r="G2907">
            <v>7008.3099999999995</v>
          </cell>
          <cell r="H2907">
            <v>6210.6</v>
          </cell>
          <cell r="I2907">
            <v>0</v>
          </cell>
          <cell r="J2907">
            <v>6210.6</v>
          </cell>
          <cell r="K2907">
            <v>797.7099999999991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G43" sqref="G43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21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20.71093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2</v>
      </c>
      <c r="B6" s="3"/>
      <c r="C6" s="3"/>
      <c r="D6" s="3" t="s">
        <v>17</v>
      </c>
      <c r="E6" s="4">
        <f>'[1]Лицевые счета домов свод'!E2882</f>
        <v>12804.7</v>
      </c>
      <c r="F6" s="4">
        <f>'[1]Лицевые счета домов свод'!F2882</f>
        <v>-52422.15</v>
      </c>
      <c r="G6" s="4">
        <f>'[1]Лицевые счета домов свод'!G2882</f>
        <v>104538.78000000001</v>
      </c>
      <c r="H6" s="4">
        <f>'[1]Лицевые счета домов свод'!H2882</f>
        <v>101383.09</v>
      </c>
      <c r="I6" s="4">
        <f>'[1]Лицевые счета домов свод'!I2882</f>
        <v>176756.74</v>
      </c>
      <c r="J6" s="4">
        <f>'[1]Лицевые счета домов свод'!J2882</f>
        <v>-127795.79999999999</v>
      </c>
      <c r="K6" s="4">
        <f>'[1]Лицевые счета домов свод'!K2882</f>
        <v>15960.390000000014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свод'!E2883</f>
        <v>0</v>
      </c>
      <c r="F7" s="4">
        <f>'[1]Лицевые счета домов свод'!F2883</f>
        <v>0</v>
      </c>
      <c r="G7" s="4">
        <f>'[1]Лицевые счета домов свод'!G2883</f>
        <v>0</v>
      </c>
      <c r="H7" s="4">
        <f>'[1]Лицевые счета домов свод'!H2883</f>
        <v>0</v>
      </c>
      <c r="I7" s="4">
        <f>'[1]Лицевые счета домов свод'!I2883</f>
        <v>0</v>
      </c>
      <c r="J7" s="4">
        <f>'[1]Лицевые счета домов свод'!J2883</f>
        <v>0</v>
      </c>
      <c r="K7" s="4">
        <f>'[1]Лицевые счета домов свод'!K2883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свод'!E2884</f>
        <v>0</v>
      </c>
      <c r="F8" s="4">
        <f>'[1]Лицевые счета домов свод'!F2884</f>
        <v>0</v>
      </c>
      <c r="G8" s="4">
        <f>'[1]Лицевые счета домов свод'!G2884</f>
        <v>0</v>
      </c>
      <c r="H8" s="4">
        <f>'[1]Лицевые счета домов свод'!H2884</f>
        <v>0</v>
      </c>
      <c r="I8" s="4">
        <f>'[1]Лицевые счета домов свод'!I2884</f>
        <v>0</v>
      </c>
      <c r="J8" s="4">
        <f>'[1]Лицевые счета домов свод'!J2884</f>
        <v>0</v>
      </c>
      <c r="K8" s="4">
        <f>'[1]Лицевые счета домов свод'!K2884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свод'!E2885</f>
        <v>0</v>
      </c>
      <c r="F9" s="4">
        <f>'[1]Лицевые счета домов свод'!F2885</f>
        <v>0</v>
      </c>
      <c r="G9" s="4">
        <f>'[1]Лицевые счета домов свод'!G2885</f>
        <v>0</v>
      </c>
      <c r="H9" s="4">
        <f>'[1]Лицевые счета домов свод'!H2885</f>
        <v>0</v>
      </c>
      <c r="I9" s="4">
        <f>'[1]Лицевые счета домов свод'!I2885</f>
        <v>0</v>
      </c>
      <c r="J9" s="4">
        <f>'[1]Лицевые счета домов свод'!J2885</f>
        <v>0</v>
      </c>
      <c r="K9" s="4">
        <f>'[1]Лицевые счета домов свод'!K2885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свод'!E2886</f>
        <v>0</v>
      </c>
      <c r="F10" s="4">
        <f>'[1]Лицевые счета домов свод'!F2886</f>
        <v>0</v>
      </c>
      <c r="G10" s="4">
        <f>'[1]Лицевые счета домов свод'!G2886</f>
        <v>0</v>
      </c>
      <c r="H10" s="4">
        <f>'[1]Лицевые счета домов свод'!H2886</f>
        <v>0</v>
      </c>
      <c r="I10" s="4">
        <f>'[1]Лицевые счета домов свод'!I2886</f>
        <v>0</v>
      </c>
      <c r="J10" s="4">
        <f>'[1]Лицевые счета домов свод'!J2886</f>
        <v>0</v>
      </c>
      <c r="K10" s="4">
        <f>'[1]Лицевые счета домов свод'!K2886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свод'!E2887</f>
        <v>0</v>
      </c>
      <c r="F11" s="4">
        <f>'[1]Лицевые счета домов свод'!F2887</f>
        <v>0</v>
      </c>
      <c r="G11" s="4">
        <f>'[1]Лицевые счета домов свод'!G2887</f>
        <v>0</v>
      </c>
      <c r="H11" s="4">
        <f>'[1]Лицевые счета домов свод'!H2887</f>
        <v>0</v>
      </c>
      <c r="I11" s="4">
        <f>'[1]Лицевые счета домов свод'!I2887</f>
        <v>0</v>
      </c>
      <c r="J11" s="4">
        <f>'[1]Лицевые счета домов свод'!J2887</f>
        <v>0</v>
      </c>
      <c r="K11" s="4">
        <f>'[1]Лицевые счета домов свод'!K2887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12804.7</v>
      </c>
      <c r="F12" s="4">
        <f>SUM(F6:F11)</f>
        <v>-52422.15</v>
      </c>
      <c r="G12" s="4">
        <f>SUM(G6:G11)</f>
        <v>104538.78000000001</v>
      </c>
      <c r="H12" s="4">
        <f>SUM(H6:H11)</f>
        <v>101383.09</v>
      </c>
      <c r="I12" s="4">
        <f>SUM(I6:I11)</f>
        <v>176756.74</v>
      </c>
      <c r="J12" s="4">
        <f>SUM(J6:J11)</f>
        <v>-127795.79999999999</v>
      </c>
      <c r="K12" s="8">
        <f>SUM(K6:K11)</f>
        <v>15960.390000000014</v>
      </c>
      <c r="L12" s="3"/>
    </row>
    <row r="13" spans="1:12" s="2" customFormat="1" ht="14.25" customHeight="1" hidden="1">
      <c r="A13" s="3"/>
      <c r="B13" s="3"/>
      <c r="C13" s="3"/>
      <c r="D13" s="9" t="s">
        <v>24</v>
      </c>
      <c r="E13" s="4">
        <f>'[1]Лицевые счета домов свод'!E2889</f>
        <v>3691.52</v>
      </c>
      <c r="F13" s="4">
        <f>'[1]Лицевые счета домов свод'!F2889</f>
        <v>-100278.06</v>
      </c>
      <c r="G13" s="4">
        <f>'[1]Лицевые счета домов свод'!G2889</f>
        <v>12060.119999999999</v>
      </c>
      <c r="H13" s="4">
        <f>'[1]Лицевые счета домов свод'!H2889</f>
        <v>11696.070000000002</v>
      </c>
      <c r="I13" s="4">
        <f>'[1]Лицевые счета домов свод'!I2889</f>
        <v>72590.09999999999</v>
      </c>
      <c r="J13" s="4">
        <f>'[1]Лицевые счета домов свод'!J2889</f>
        <v>-161172.08999999997</v>
      </c>
      <c r="K13" s="4">
        <f>'[1]Лицевые счета домов свод'!K2889</f>
        <v>4055.569999999998</v>
      </c>
      <c r="L13" s="3"/>
    </row>
    <row r="14" spans="1:12" s="2" customFormat="1" ht="34.5" customHeight="1" hidden="1">
      <c r="A14" s="3"/>
      <c r="B14" s="3"/>
      <c r="C14" s="3"/>
      <c r="D14" s="9" t="s">
        <v>25</v>
      </c>
      <c r="E14" s="4">
        <f>'[1]Лицевые счета домов свод'!E2890</f>
        <v>4617.91</v>
      </c>
      <c r="F14" s="4">
        <f>'[1]Лицевые счета домов свод'!F2890</f>
        <v>-4617.91</v>
      </c>
      <c r="G14" s="4">
        <f>'[1]Лицевые счета домов свод'!G2890</f>
        <v>40709.22</v>
      </c>
      <c r="H14" s="4">
        <f>'[1]Лицевые счета домов свод'!H2890</f>
        <v>39480.4</v>
      </c>
      <c r="I14" s="4">
        <f>'[1]Лицевые счета домов свод'!I2890</f>
        <v>40709.22</v>
      </c>
      <c r="J14" s="4">
        <f>'[1]Лицевые счета домов свод'!J2890</f>
        <v>-5846.729999999996</v>
      </c>
      <c r="K14" s="4">
        <f>'[1]Лицевые счета домов свод'!K2890</f>
        <v>5846.730000000003</v>
      </c>
      <c r="L14" s="3"/>
    </row>
    <row r="15" spans="1:12" s="2" customFormat="1" ht="28.5" customHeight="1" hidden="1">
      <c r="A15" s="3"/>
      <c r="B15" s="3"/>
      <c r="C15" s="3"/>
      <c r="D15" s="9" t="s">
        <v>26</v>
      </c>
      <c r="E15" s="4">
        <f>'[1]Лицевые счета домов свод'!E2891</f>
        <v>311.33</v>
      </c>
      <c r="F15" s="4">
        <f>'[1]Лицевые счета домов свод'!F2891</f>
        <v>-5188.09</v>
      </c>
      <c r="G15" s="4">
        <f>'[1]Лицевые счета домов свод'!G2891</f>
        <v>51695.32</v>
      </c>
      <c r="H15" s="4">
        <f>'[1]Лицевые счета домов свод'!H2891</f>
        <v>45240.1</v>
      </c>
      <c r="I15" s="4">
        <f>'[1]Лицевые счета домов свод'!I2891</f>
        <v>144715.4</v>
      </c>
      <c r="J15" s="4">
        <f>'[1]Лицевые счета домов свод'!J2891</f>
        <v>-104663.39</v>
      </c>
      <c r="K15" s="4">
        <f>'[1]Лицевые счета домов свод'!K2891</f>
        <v>6766.550000000003</v>
      </c>
      <c r="L15" s="3"/>
    </row>
    <row r="16" spans="1:12" s="2" customFormat="1" ht="28.5" customHeight="1" hidden="1">
      <c r="A16" s="3"/>
      <c r="B16" s="3"/>
      <c r="C16" s="3"/>
      <c r="D16" s="9" t="s">
        <v>27</v>
      </c>
      <c r="E16" s="4">
        <f>'[1]Лицевые счета домов свод'!E2892</f>
        <v>-12.41</v>
      </c>
      <c r="F16" s="4">
        <f>'[1]Лицевые счета домов свод'!F2892</f>
        <v>1600.69</v>
      </c>
      <c r="G16" s="4">
        <f>'[1]Лицевые счета домов свод'!G2892</f>
        <v>11449.49</v>
      </c>
      <c r="H16" s="4">
        <f>'[1]Лицевые счета домов свод'!H2892</f>
        <v>11103.869999999999</v>
      </c>
      <c r="I16" s="4">
        <f>'[1]Лицевые счета домов свод'!I2892</f>
        <v>14736</v>
      </c>
      <c r="J16" s="4">
        <f>'[1]Лицевые счета домов свод'!J2892</f>
        <v>-2031.4400000000005</v>
      </c>
      <c r="K16" s="4">
        <f>'[1]Лицевые счета домов свод'!K2892</f>
        <v>333.21000000000095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свод'!E2893</f>
        <v>317.56</v>
      </c>
      <c r="F17" s="4">
        <f>'[1]Лицевые счета домов свод'!F2893</f>
        <v>-7545.67</v>
      </c>
      <c r="G17" s="4">
        <f>'[1]Лицевые счета домов свод'!G2893</f>
        <v>2595.22</v>
      </c>
      <c r="H17" s="4">
        <f>'[1]Лицевые счета домов свод'!H2893</f>
        <v>2516.87</v>
      </c>
      <c r="I17" s="4">
        <f>'[1]Лицевые счета домов свод'!I2893</f>
        <v>1310.4</v>
      </c>
      <c r="J17" s="4">
        <f>'[1]Лицевые счета домов свод'!J2893</f>
        <v>-6339.200000000001</v>
      </c>
      <c r="K17" s="4">
        <f>'[1]Лицевые счета домов свод'!K2893</f>
        <v>395.90999999999985</v>
      </c>
      <c r="L17" s="3"/>
    </row>
    <row r="18" spans="1:12" s="2" customFormat="1" ht="31.5" customHeight="1" hidden="1">
      <c r="A18" s="3"/>
      <c r="B18" s="3"/>
      <c r="C18" s="3"/>
      <c r="D18" s="9" t="s">
        <v>29</v>
      </c>
      <c r="E18" s="4">
        <f>'[1]Лицевые счета домов свод'!E2894</f>
        <v>9.39</v>
      </c>
      <c r="F18" s="4">
        <f>'[1]Лицевые счета домов свод'!F2894</f>
        <v>177.04</v>
      </c>
      <c r="G18" s="4">
        <f>'[1]Лицевые счета домов свод'!G2894</f>
        <v>76.34</v>
      </c>
      <c r="H18" s="4">
        <f>'[1]Лицевые счета домов свод'!H2894</f>
        <v>74.02000000000001</v>
      </c>
      <c r="I18" s="4">
        <f>'[1]Лицевые счета домов свод'!I2894</f>
        <v>0</v>
      </c>
      <c r="J18" s="4">
        <f>'[1]Лицевые счета домов свод'!J2894</f>
        <v>251.06</v>
      </c>
      <c r="K18" s="4">
        <f>'[1]Лицевые счета домов свод'!K2894</f>
        <v>11.709999999999994</v>
      </c>
      <c r="L18" s="3"/>
    </row>
    <row r="19" spans="1:12" s="2" customFormat="1" ht="43.5" customHeight="1" hidden="1">
      <c r="A19" s="3"/>
      <c r="B19" s="3"/>
      <c r="C19" s="3"/>
      <c r="D19" s="9" t="s">
        <v>30</v>
      </c>
      <c r="E19" s="4">
        <f>'[1]Лицевые счета домов свод'!E2895</f>
        <v>2209.49</v>
      </c>
      <c r="F19" s="4">
        <f>'[1]Лицевые счета домов свод'!F2895</f>
        <v>-2209.49</v>
      </c>
      <c r="G19" s="4">
        <f>'[1]Лицевые счета домов свод'!G2895</f>
        <v>21626.769999999997</v>
      </c>
      <c r="H19" s="4">
        <f>'[1]Лицевые счета домов свод'!H2895</f>
        <v>20973.96</v>
      </c>
      <c r="I19" s="4">
        <f>'[1]Лицевые счета домов свод'!I2895</f>
        <v>21626.769999999997</v>
      </c>
      <c r="J19" s="4">
        <f>'[1]Лицевые счета домов свод'!J2895</f>
        <v>-2862.2999999999956</v>
      </c>
      <c r="K19" s="4">
        <f>'[1]Лицевые счета домов свод'!K2895</f>
        <v>2862.2999999999956</v>
      </c>
      <c r="L19" s="3"/>
    </row>
    <row r="20" spans="1:12" s="2" customFormat="1" ht="21.75" customHeight="1" hidden="1">
      <c r="A20" s="3"/>
      <c r="B20" s="3"/>
      <c r="C20" s="3"/>
      <c r="D20" s="9" t="s">
        <v>31</v>
      </c>
      <c r="E20" s="4">
        <f>'[1]Лицевые счета домов свод'!E2896</f>
        <v>1650.43</v>
      </c>
      <c r="F20" s="4">
        <f>'[1]Лицевые счета домов свод'!F2896</f>
        <v>-2085.5</v>
      </c>
      <c r="G20" s="4">
        <f>'[1]Лицевые счета домов свод'!G2896</f>
        <v>13484.949999999999</v>
      </c>
      <c r="H20" s="4">
        <f>'[1]Лицевые счета домов свод'!H2896</f>
        <v>13077.890000000001</v>
      </c>
      <c r="I20" s="4">
        <f>'[1]Лицевые счета домов свод'!I2896</f>
        <v>21975.691580000002</v>
      </c>
      <c r="J20" s="4">
        <f>'[1]Лицевые счета домов свод'!J2896</f>
        <v>-10983.301580000001</v>
      </c>
      <c r="K20" s="4">
        <f>'[1]Лицевые счета домов свод'!K2896</f>
        <v>2057.489999999998</v>
      </c>
      <c r="L20" s="3"/>
    </row>
    <row r="21" spans="1:12" s="2" customFormat="1" ht="29.25" customHeight="1" hidden="1">
      <c r="A21" s="3"/>
      <c r="B21" s="3"/>
      <c r="C21" s="3"/>
      <c r="D21" s="9" t="s">
        <v>32</v>
      </c>
      <c r="E21" s="4">
        <f>'[1]Лицевые счета домов свод'!E2897</f>
        <v>283.34</v>
      </c>
      <c r="F21" s="4">
        <f>'[1]Лицевые счета домов свод'!F2897</f>
        <v>-10216.36</v>
      </c>
      <c r="G21" s="4">
        <f>'[1]Лицевые счета домов свод'!G2897</f>
        <v>2315.3199999999997</v>
      </c>
      <c r="H21" s="4">
        <f>'[1]Лицевые счета домов свод'!H2897</f>
        <v>2245.45</v>
      </c>
      <c r="I21" s="4">
        <f>'[1]Лицевые счета домов свод'!I2897</f>
        <v>0</v>
      </c>
      <c r="J21" s="4">
        <f>'[1]Лицевые счета домов свод'!J2897</f>
        <v>-7970.910000000001</v>
      </c>
      <c r="K21" s="4">
        <f>'[1]Лицевые счета домов свод'!K2897</f>
        <v>353.21000000000004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13078.560000000001</v>
      </c>
      <c r="F22" s="4">
        <f>SUM(F13:F21)</f>
        <v>-130363.35</v>
      </c>
      <c r="G22" s="4">
        <f>SUM(G13:G21)</f>
        <v>156012.75000000003</v>
      </c>
      <c r="H22" s="4">
        <f>SUM(H13:H21)</f>
        <v>146408.63000000003</v>
      </c>
      <c r="I22" s="8">
        <f>SUM(I13:I21)</f>
        <v>317663.58158</v>
      </c>
      <c r="J22" s="8">
        <f>SUM(J13:J21)</f>
        <v>-301618.30157999997</v>
      </c>
      <c r="K22" s="4">
        <f>SUM(K13:K21)</f>
        <v>22682.68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свод'!E2899</f>
        <v>5691</v>
      </c>
      <c r="F23" s="4">
        <f>'[1]Лицевые счета домов свод'!F2899</f>
        <v>-5691</v>
      </c>
      <c r="G23" s="4">
        <f>'[1]Лицевые счета домов свод'!G2899</f>
        <v>46461.69</v>
      </c>
      <c r="H23" s="4">
        <f>'[1]Лицевые счета домов свод'!H2899</f>
        <v>45059.21</v>
      </c>
      <c r="I23" s="4">
        <f>'[1]Лицевые счета домов свод'!I2899</f>
        <v>46461.69</v>
      </c>
      <c r="J23" s="4">
        <f>'[1]Лицевые счета домов свод'!J2899</f>
        <v>-7093.480000000003</v>
      </c>
      <c r="K23" s="4">
        <f>'[1]Лицевые счета домов свод'!K2899</f>
        <v>7093.480000000003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свод'!E2900</f>
        <v>218</v>
      </c>
      <c r="F24" s="4">
        <f>'[1]Лицевые счета домов свод'!F2900</f>
        <v>-218</v>
      </c>
      <c r="G24" s="4">
        <f>'[1]Лицевые счета домов свод'!G2900</f>
        <v>1764.3999999999999</v>
      </c>
      <c r="H24" s="4">
        <f>'[1]Лицевые счета домов свод'!H2900</f>
        <v>1843.82</v>
      </c>
      <c r="I24" s="4">
        <f>'[1]Лицевые счета домов свод'!I2900</f>
        <v>1764.3999999999999</v>
      </c>
      <c r="J24" s="4">
        <f>'[1]Лицевые счета домов свод'!J2900</f>
        <v>-138.57999999999993</v>
      </c>
      <c r="K24" s="4">
        <f>'[1]Лицевые счета домов свод'!K2900</f>
        <v>138.57999999999993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свод'!E2901</f>
        <v>0</v>
      </c>
      <c r="F25" s="4">
        <f>'[1]Лицевые счета домов свод'!F2901</f>
        <v>0</v>
      </c>
      <c r="G25" s="4">
        <f>'[1]Лицевые счета домов свод'!G2901</f>
        <v>1366.8599999999997</v>
      </c>
      <c r="H25" s="4">
        <f>'[1]Лицевые счета домов свод'!H2901</f>
        <v>1196.2499999999998</v>
      </c>
      <c r="I25" s="4">
        <f>'[1]Лицевые счета домов свод'!I2901</f>
        <v>1366.8599999999997</v>
      </c>
      <c r="J25" s="4">
        <f>'[1]Лицевые счета домов свод'!J2901</f>
        <v>-170.6099999999999</v>
      </c>
      <c r="K25" s="4">
        <f>'[1]Лицевые счета домов свод'!K2901</f>
        <v>170.6099999999999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свод'!E2902</f>
        <v>0</v>
      </c>
      <c r="F26" s="4">
        <f>'[1]Лицевые счета домов свод'!F2902</f>
        <v>0</v>
      </c>
      <c r="G26" s="4">
        <f>'[1]Лицевые счета домов свод'!G2902</f>
        <v>283254.82</v>
      </c>
      <c r="H26" s="4">
        <f>'[1]Лицевые счета домов свод'!H2902</f>
        <v>192392.77</v>
      </c>
      <c r="I26" s="4">
        <f>'[1]Лицевые счета домов свод'!I2902</f>
        <v>283254.82</v>
      </c>
      <c r="J26" s="4">
        <f>'[1]Лицевые счета домов свод'!J2902</f>
        <v>-90862.05000000002</v>
      </c>
      <c r="K26" s="4">
        <f>'[1]Лицевые счета домов свод'!K2902</f>
        <v>90862.05000000002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свод'!E2903</f>
        <v>853.64</v>
      </c>
      <c r="F27" s="4">
        <f>'[1]Лицевые счета домов свод'!F2903</f>
        <v>-853.64</v>
      </c>
      <c r="G27" s="4">
        <f>'[1]Лицевые счета домов свод'!G2903</f>
        <v>6969.33</v>
      </c>
      <c r="H27" s="4">
        <f>'[1]Лицевые счета домов свод'!H2903</f>
        <v>6758.92</v>
      </c>
      <c r="I27" s="4">
        <f>'[1]Лицевые счета домов свод'!I2903</f>
        <v>6969.33</v>
      </c>
      <c r="J27" s="4">
        <f>'[1]Лицевые счета домов свод'!J2903</f>
        <v>-1064.0500000000002</v>
      </c>
      <c r="K27" s="4">
        <f>'[1]Лицевые счета домов свод'!K2903</f>
        <v>1064.0500000000002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свод'!E2904</f>
        <v>5350.05</v>
      </c>
      <c r="F28" s="4">
        <f>'[1]Лицевые счета домов свод'!F2904</f>
        <v>-5350.05</v>
      </c>
      <c r="G28" s="4">
        <f>'[1]Лицевые счета домов свод'!G2904</f>
        <v>43674.08000000001</v>
      </c>
      <c r="H28" s="4">
        <f>'[1]Лицевые счета домов свод'!H2904</f>
        <v>42355.810000000005</v>
      </c>
      <c r="I28" s="4">
        <f>'[1]Лицевые счета домов свод'!I2904</f>
        <v>43674.08000000001</v>
      </c>
      <c r="J28" s="4">
        <f>'[1]Лицевые счета домов свод'!J2904</f>
        <v>-6668.320000000007</v>
      </c>
      <c r="K28" s="4">
        <f>'[1]Лицевые счета домов свод'!K2904</f>
        <v>6668.320000000007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свод'!E2905</f>
        <v>7113.75</v>
      </c>
      <c r="F29" s="4">
        <f>'[1]Лицевые счета домов свод'!F2905</f>
        <v>-7113.75</v>
      </c>
      <c r="G29" s="4">
        <f>'[1]Лицевые счета домов свод'!G2905</f>
        <v>58077.1</v>
      </c>
      <c r="H29" s="4">
        <f>'[1]Лицевые счета домов свод'!H2905</f>
        <v>56323.979999999996</v>
      </c>
      <c r="I29" s="4">
        <f>'[1]Лицевые счета домов свод'!I2905</f>
        <v>58077.1</v>
      </c>
      <c r="J29" s="4">
        <f>'[1]Лицевые счета домов свод'!J2905</f>
        <v>-8866.870000000003</v>
      </c>
      <c r="K29" s="4">
        <f>'[1]Лицевые счета домов свод'!K2905</f>
        <v>8866.870000000003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свод'!E2906</f>
        <v>5861.72</v>
      </c>
      <c r="F30" s="4">
        <f>'[1]Лицевые счета домов свод'!F2906</f>
        <v>-5861.72</v>
      </c>
      <c r="G30" s="4">
        <f>'[1]Лицевые счета домов свод'!G2906</f>
        <v>47855.47</v>
      </c>
      <c r="H30" s="4">
        <f>'[1]Лицевые счета домов свод'!H2906</f>
        <v>46410.79</v>
      </c>
      <c r="I30" s="4">
        <f>'[1]Лицевые счета домов свод'!I2906</f>
        <v>47855.47</v>
      </c>
      <c r="J30" s="4">
        <f>'[1]Лицевые счета домов свод'!J2906</f>
        <v>-7306.4000000000015</v>
      </c>
      <c r="K30" s="4">
        <f>'[1]Лицевые счета домов свод'!K2906</f>
        <v>7306.4000000000015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свод'!E2907</f>
        <v>0</v>
      </c>
      <c r="F31" s="4">
        <f>'[1]Лицевые счета домов свод'!F2907</f>
        <v>0</v>
      </c>
      <c r="G31" s="4">
        <f>'[1]Лицевые счета домов свод'!G2907</f>
        <v>7008.3099999999995</v>
      </c>
      <c r="H31" s="4">
        <f>'[1]Лицевые счета домов свод'!H2907</f>
        <v>6210.6</v>
      </c>
      <c r="I31" s="4">
        <f>'[1]Лицевые счета домов свод'!I2907</f>
        <v>0</v>
      </c>
      <c r="J31" s="4">
        <f>'[1]Лицевые счета домов свод'!J2907</f>
        <v>6210.6</v>
      </c>
      <c r="K31" s="4">
        <f>'[1]Лицевые счета домов свод'!K2907</f>
        <v>797.7099999999991</v>
      </c>
      <c r="L31" s="3"/>
    </row>
    <row r="32" spans="1:12" s="2" customFormat="1" ht="12.75">
      <c r="A32" s="3"/>
      <c r="B32" s="5" t="s">
        <v>14</v>
      </c>
      <c r="C32" s="7" t="s">
        <v>15</v>
      </c>
      <c r="D32" s="3"/>
      <c r="E32" s="4">
        <f>SUM(E23:E31)+E22+E12</f>
        <v>50971.42</v>
      </c>
      <c r="F32" s="4">
        <f>SUM(F23:F31)+F22+F12</f>
        <v>-207873.66</v>
      </c>
      <c r="G32" s="4">
        <f>SUM(G23:G31)+G22+G12</f>
        <v>756983.5900000001</v>
      </c>
      <c r="H32" s="4">
        <f>SUM(H23:H31)+H22+H12</f>
        <v>646343.87</v>
      </c>
      <c r="I32" s="8">
        <f>SUM(I23:I31)+I22+I12</f>
        <v>983844.07158</v>
      </c>
      <c r="J32" s="8">
        <f>SUM(J23:J31)+J22+J12</f>
        <v>-545373.86158</v>
      </c>
      <c r="K32" s="8">
        <f>SUM(K23:K31)+K22+K12</f>
        <v>161611.14000000004</v>
      </c>
      <c r="L32" s="5" t="s">
        <v>16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="80" zoomScaleNormal="80" workbookViewId="0" topLeftCell="A26">
      <selection activeCell="A10" sqref="A10"/>
    </sheetView>
  </sheetViews>
  <sheetFormatPr defaultColWidth="12.57421875" defaultRowHeight="12.75"/>
  <cols>
    <col min="1" max="1" width="8.7109375" style="0" customWidth="1"/>
    <col min="2" max="2" width="46.421875" style="1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12" customFormat="1" ht="19.5" customHeight="1">
      <c r="A1" s="11" t="s">
        <v>43</v>
      </c>
      <c r="B1" s="11"/>
      <c r="C1" s="11"/>
      <c r="D1" s="11"/>
      <c r="E1" s="11"/>
    </row>
    <row r="2" spans="1:5" s="2" customFormat="1" ht="12.75">
      <c r="A2" s="13" t="s">
        <v>1</v>
      </c>
      <c r="B2" s="13" t="s">
        <v>44</v>
      </c>
      <c r="C2" s="14" t="s">
        <v>2</v>
      </c>
      <c r="D2" s="14" t="s">
        <v>45</v>
      </c>
      <c r="E2" s="14" t="s">
        <v>46</v>
      </c>
    </row>
    <row r="3" spans="1:5" s="2" customFormat="1" ht="12.75">
      <c r="A3" s="5">
        <v>1</v>
      </c>
      <c r="B3" s="6" t="s">
        <v>47</v>
      </c>
      <c r="C3" s="5" t="s">
        <v>48</v>
      </c>
      <c r="D3" s="5" t="s">
        <v>49</v>
      </c>
      <c r="E3" s="5">
        <v>14399.77</v>
      </c>
    </row>
    <row r="4" spans="1:5" s="2" customFormat="1" ht="12.75" hidden="1">
      <c r="A4" s="5"/>
      <c r="B4" s="6" t="s">
        <v>50</v>
      </c>
      <c r="C4" s="5"/>
      <c r="D4" s="5"/>
      <c r="E4" s="5">
        <f>E3</f>
        <v>14399.77</v>
      </c>
    </row>
    <row r="5" spans="1:5" s="12" customFormat="1" ht="16.5" customHeight="1">
      <c r="A5" s="11" t="s">
        <v>51</v>
      </c>
      <c r="B5" s="11"/>
      <c r="C5" s="11"/>
      <c r="D5" s="11"/>
      <c r="E5" s="11"/>
    </row>
    <row r="6" spans="1:5" s="2" customFormat="1" ht="12.75">
      <c r="A6" s="13" t="s">
        <v>1</v>
      </c>
      <c r="B6" s="13" t="s">
        <v>44</v>
      </c>
      <c r="C6" s="14" t="s">
        <v>2</v>
      </c>
      <c r="D6" s="14" t="s">
        <v>45</v>
      </c>
      <c r="E6" s="14" t="s">
        <v>46</v>
      </c>
    </row>
    <row r="7" spans="1:5" s="2" customFormat="1" ht="12.75">
      <c r="A7" s="5">
        <v>1</v>
      </c>
      <c r="B7" s="6" t="s">
        <v>52</v>
      </c>
      <c r="C7" s="5" t="s">
        <v>48</v>
      </c>
      <c r="D7" s="5"/>
      <c r="E7" s="5">
        <v>2555.06</v>
      </c>
    </row>
    <row r="8" spans="1:5" s="2" customFormat="1" ht="12.75">
      <c r="A8" s="5">
        <v>2</v>
      </c>
      <c r="B8" s="6" t="s">
        <v>53</v>
      </c>
      <c r="C8" s="5" t="s">
        <v>48</v>
      </c>
      <c r="D8" s="5"/>
      <c r="E8" s="5">
        <v>3511.43</v>
      </c>
    </row>
    <row r="9" spans="1:5" s="2" customFormat="1" ht="12.75">
      <c r="A9" s="5">
        <v>3</v>
      </c>
      <c r="B9" s="6" t="s">
        <v>54</v>
      </c>
      <c r="C9" s="5" t="s">
        <v>48</v>
      </c>
      <c r="D9" s="5"/>
      <c r="E9" s="5">
        <v>5385.74</v>
      </c>
    </row>
    <row r="10" spans="1:5" s="2" customFormat="1" ht="12.75">
      <c r="A10" s="5">
        <v>4</v>
      </c>
      <c r="B10" s="6" t="s">
        <v>55</v>
      </c>
      <c r="C10" s="5" t="s">
        <v>48</v>
      </c>
      <c r="D10" s="5" t="s">
        <v>56</v>
      </c>
      <c r="E10" s="5">
        <v>17138.82</v>
      </c>
    </row>
    <row r="11" spans="1:5" s="2" customFormat="1" ht="12.75" hidden="1">
      <c r="A11" s="5"/>
      <c r="B11" s="6" t="s">
        <v>50</v>
      </c>
      <c r="C11" s="5"/>
      <c r="D11" s="5"/>
      <c r="E11" s="5">
        <f>E7+E9+E8+E10</f>
        <v>28591.05</v>
      </c>
    </row>
    <row r="12" spans="1:5" s="12" customFormat="1" ht="12.75">
      <c r="A12" s="11" t="s">
        <v>57</v>
      </c>
      <c r="B12" s="11"/>
      <c r="C12" s="11"/>
      <c r="D12" s="11"/>
      <c r="E12" s="11"/>
    </row>
    <row r="13" spans="1:5" s="2" customFormat="1" ht="12.75">
      <c r="A13" s="13" t="s">
        <v>1</v>
      </c>
      <c r="B13" s="13" t="s">
        <v>44</v>
      </c>
      <c r="C13" s="14" t="s">
        <v>2</v>
      </c>
      <c r="D13" s="14" t="s">
        <v>45</v>
      </c>
      <c r="E13" s="14" t="s">
        <v>46</v>
      </c>
    </row>
    <row r="14" spans="1:5" s="2" customFormat="1" ht="17.25" customHeight="1">
      <c r="A14" s="5">
        <v>1</v>
      </c>
      <c r="B14" s="15" t="s">
        <v>58</v>
      </c>
      <c r="C14" s="5" t="s">
        <v>48</v>
      </c>
      <c r="D14" s="5" t="s">
        <v>59</v>
      </c>
      <c r="E14" s="5">
        <v>3282.6</v>
      </c>
    </row>
    <row r="15" spans="1:5" s="2" customFormat="1" ht="45.75" customHeight="1" hidden="1">
      <c r="A15" s="5">
        <v>2</v>
      </c>
      <c r="B15" s="15"/>
      <c r="C15" s="5"/>
      <c r="D15" s="5"/>
      <c r="E15" s="5"/>
    </row>
    <row r="16" spans="1:5" s="2" customFormat="1" ht="30.75" customHeight="1" hidden="1">
      <c r="A16" s="5">
        <v>3</v>
      </c>
      <c r="B16" s="6"/>
      <c r="C16" s="5"/>
      <c r="D16" s="5"/>
      <c r="E16" s="5"/>
    </row>
    <row r="17" spans="1:5" s="2" customFormat="1" ht="12.75" hidden="1">
      <c r="A17" s="5"/>
      <c r="B17" s="6" t="s">
        <v>50</v>
      </c>
      <c r="C17" s="5"/>
      <c r="D17" s="5"/>
      <c r="E17" s="5">
        <f>E14+E15+E16</f>
        <v>3282.6</v>
      </c>
    </row>
    <row r="18" spans="1:5" s="12" customFormat="1" ht="12.75">
      <c r="A18" s="11" t="s">
        <v>60</v>
      </c>
      <c r="B18" s="11"/>
      <c r="C18" s="11"/>
      <c r="D18" s="11"/>
      <c r="E18" s="11"/>
    </row>
    <row r="19" spans="1:5" s="2" customFormat="1" ht="12.75">
      <c r="A19" s="13" t="s">
        <v>1</v>
      </c>
      <c r="B19" s="13" t="s">
        <v>44</v>
      </c>
      <c r="C19" s="14" t="s">
        <v>2</v>
      </c>
      <c r="D19" s="14" t="s">
        <v>45</v>
      </c>
      <c r="E19" s="14" t="s">
        <v>46</v>
      </c>
    </row>
    <row r="20" spans="1:5" s="2" customFormat="1" ht="12.75">
      <c r="A20" s="5">
        <v>1</v>
      </c>
      <c r="B20" s="6" t="s">
        <v>61</v>
      </c>
      <c r="C20" s="5" t="s">
        <v>48</v>
      </c>
      <c r="D20" s="5"/>
      <c r="E20" s="5">
        <v>17375.33</v>
      </c>
    </row>
    <row r="21" spans="1:5" s="2" customFormat="1" ht="12.75">
      <c r="A21" s="5">
        <v>2</v>
      </c>
      <c r="B21" s="13" t="s">
        <v>62</v>
      </c>
      <c r="C21" s="13" t="s">
        <v>48</v>
      </c>
      <c r="D21" s="13" t="s">
        <v>63</v>
      </c>
      <c r="E21" s="13">
        <v>2526.58</v>
      </c>
    </row>
    <row r="22" spans="1:5" s="2" customFormat="1" ht="12.75">
      <c r="A22" s="5">
        <v>3</v>
      </c>
      <c r="B22" s="13" t="s">
        <v>64</v>
      </c>
      <c r="C22" s="13" t="s">
        <v>48</v>
      </c>
      <c r="D22" s="13"/>
      <c r="E22" s="13">
        <v>41164.67</v>
      </c>
    </row>
    <row r="23" spans="1:5" s="2" customFormat="1" ht="12.75" hidden="1">
      <c r="A23" s="5">
        <v>4</v>
      </c>
      <c r="B23" s="13"/>
      <c r="C23" s="13"/>
      <c r="D23" s="13"/>
      <c r="E23" s="13"/>
    </row>
    <row r="24" spans="1:5" s="2" customFormat="1" ht="12.75" hidden="1">
      <c r="A24" s="5">
        <v>5</v>
      </c>
      <c r="B24" s="13"/>
      <c r="C24" s="13"/>
      <c r="D24" s="13"/>
      <c r="E24" s="13"/>
    </row>
    <row r="25" spans="1:5" s="2" customFormat="1" ht="12.75" hidden="1">
      <c r="A25" s="5"/>
      <c r="B25" s="6" t="s">
        <v>50</v>
      </c>
      <c r="C25" s="5"/>
      <c r="D25" s="5"/>
      <c r="E25" s="5">
        <f>E20+E21+E22+E23+E24</f>
        <v>61066.58</v>
      </c>
    </row>
    <row r="26" spans="1:5" s="12" customFormat="1" ht="12.75">
      <c r="A26" s="11" t="s">
        <v>65</v>
      </c>
      <c r="B26" s="11"/>
      <c r="C26" s="11"/>
      <c r="D26" s="11"/>
      <c r="E26" s="11"/>
    </row>
    <row r="27" spans="1:5" s="2" customFormat="1" ht="12.75">
      <c r="A27" s="13" t="s">
        <v>1</v>
      </c>
      <c r="B27" s="13" t="s">
        <v>44</v>
      </c>
      <c r="C27" s="14" t="s">
        <v>2</v>
      </c>
      <c r="D27" s="14" t="s">
        <v>45</v>
      </c>
      <c r="E27" s="14" t="s">
        <v>46</v>
      </c>
    </row>
    <row r="28" spans="1:5" s="2" customFormat="1" ht="12.75">
      <c r="A28" s="5">
        <v>1</v>
      </c>
      <c r="B28" s="6" t="s">
        <v>66</v>
      </c>
      <c r="C28" s="5" t="s">
        <v>48</v>
      </c>
      <c r="D28" s="5"/>
      <c r="E28" s="5">
        <v>36758.23</v>
      </c>
    </row>
    <row r="29" spans="1:5" s="2" customFormat="1" ht="12.75">
      <c r="A29" s="5">
        <v>2</v>
      </c>
      <c r="B29" s="13" t="s">
        <v>67</v>
      </c>
      <c r="C29" s="5" t="s">
        <v>48</v>
      </c>
      <c r="D29" s="13"/>
      <c r="E29" s="13">
        <v>6131.74</v>
      </c>
    </row>
    <row r="30" spans="1:5" s="2" customFormat="1" ht="12.75" hidden="1">
      <c r="A30" s="5">
        <v>3</v>
      </c>
      <c r="B30" s="13"/>
      <c r="C30" s="5"/>
      <c r="D30" s="13"/>
      <c r="E30" s="13"/>
    </row>
    <row r="31" spans="1:5" s="2" customFormat="1" ht="12.75" hidden="1">
      <c r="A31" s="5">
        <v>4</v>
      </c>
      <c r="B31" s="13"/>
      <c r="C31" s="5"/>
      <c r="D31" s="13"/>
      <c r="E31" s="13"/>
    </row>
    <row r="32" spans="1:5" s="2" customFormat="1" ht="12.75" hidden="1">
      <c r="A32" s="5">
        <v>5</v>
      </c>
      <c r="B32" s="13"/>
      <c r="C32" s="13"/>
      <c r="D32" s="13"/>
      <c r="E32" s="13"/>
    </row>
    <row r="33" spans="1:5" s="2" customFormat="1" ht="12.75" hidden="1">
      <c r="A33" s="5"/>
      <c r="B33" s="6" t="s">
        <v>50</v>
      </c>
      <c r="C33" s="5"/>
      <c r="D33" s="5"/>
      <c r="E33" s="5">
        <f>E28+E29+E30+E31+E32</f>
        <v>42889.97</v>
      </c>
    </row>
    <row r="34" s="2" customFormat="1" ht="12.75" hidden="1">
      <c r="B34" s="16"/>
    </row>
    <row r="35" spans="1:5" s="12" customFormat="1" ht="12.75">
      <c r="A35" s="11" t="s">
        <v>68</v>
      </c>
      <c r="B35" s="11"/>
      <c r="C35" s="11"/>
      <c r="D35" s="11"/>
      <c r="E35" s="11"/>
    </row>
    <row r="36" spans="1:5" s="2" customFormat="1" ht="12.75">
      <c r="A36" s="13" t="s">
        <v>1</v>
      </c>
      <c r="B36" s="13" t="s">
        <v>44</v>
      </c>
      <c r="C36" s="14" t="s">
        <v>2</v>
      </c>
      <c r="D36" s="14" t="s">
        <v>45</v>
      </c>
      <c r="E36" s="14" t="s">
        <v>46</v>
      </c>
    </row>
    <row r="37" spans="1:5" s="2" customFormat="1" ht="12.75">
      <c r="A37" s="5">
        <v>1</v>
      </c>
      <c r="B37" s="6" t="s">
        <v>69</v>
      </c>
      <c r="C37" s="5" t="s">
        <v>48</v>
      </c>
      <c r="D37" s="5" t="s">
        <v>70</v>
      </c>
      <c r="E37" s="5">
        <v>11872.84</v>
      </c>
    </row>
    <row r="38" spans="1:5" s="2" customFormat="1" ht="12.75">
      <c r="A38" s="5">
        <v>2</v>
      </c>
      <c r="B38" s="6" t="s">
        <v>71</v>
      </c>
      <c r="C38" s="5" t="s">
        <v>48</v>
      </c>
      <c r="D38" s="5" t="s">
        <v>72</v>
      </c>
      <c r="E38" s="5">
        <v>4340.34</v>
      </c>
    </row>
    <row r="39" spans="1:5" s="2" customFormat="1" ht="12.75">
      <c r="A39" s="5">
        <v>3</v>
      </c>
      <c r="B39" s="6" t="s">
        <v>73</v>
      </c>
      <c r="C39" s="5" t="s">
        <v>48</v>
      </c>
      <c r="D39" s="5" t="s">
        <v>74</v>
      </c>
      <c r="E39" s="5">
        <v>4649.73</v>
      </c>
    </row>
    <row r="40" spans="1:5" s="2" customFormat="1" ht="12.75" hidden="1">
      <c r="A40" s="5"/>
      <c r="B40" s="6" t="s">
        <v>50</v>
      </c>
      <c r="C40" s="5"/>
      <c r="D40" s="5"/>
      <c r="E40" s="5">
        <f>SUM(E37:E39)</f>
        <v>20862.91</v>
      </c>
    </row>
    <row r="41" s="2" customFormat="1" ht="12.75" hidden="1">
      <c r="B41" s="16"/>
    </row>
    <row r="42" spans="1:5" s="2" customFormat="1" ht="12.75">
      <c r="A42" s="1" t="s">
        <v>75</v>
      </c>
      <c r="B42" s="1"/>
      <c r="C42" s="1"/>
      <c r="D42" s="1"/>
      <c r="E42" s="1"/>
    </row>
    <row r="43" spans="1:5" s="2" customFormat="1" ht="12.75">
      <c r="A43" s="13" t="s">
        <v>1</v>
      </c>
      <c r="B43" s="13" t="s">
        <v>44</v>
      </c>
      <c r="C43" s="14" t="s">
        <v>2</v>
      </c>
      <c r="D43" s="14" t="s">
        <v>45</v>
      </c>
      <c r="E43" s="14" t="s">
        <v>46</v>
      </c>
    </row>
    <row r="44" spans="1:5" s="2" customFormat="1" ht="12.75">
      <c r="A44" s="5">
        <v>1</v>
      </c>
      <c r="B44" s="6" t="s">
        <v>76</v>
      </c>
      <c r="C44" s="5" t="s">
        <v>48</v>
      </c>
      <c r="D44" s="5" t="s">
        <v>77</v>
      </c>
      <c r="E44" s="5">
        <v>2107.09</v>
      </c>
    </row>
    <row r="45" spans="1:5" s="2" customFormat="1" ht="12.75">
      <c r="A45" s="5">
        <v>2</v>
      </c>
      <c r="B45" s="6" t="s">
        <v>78</v>
      </c>
      <c r="C45" s="5" t="s">
        <v>48</v>
      </c>
      <c r="D45" s="5" t="s">
        <v>77</v>
      </c>
      <c r="E45" s="5">
        <v>3556.77</v>
      </c>
    </row>
    <row r="46" spans="1:5" s="2" customFormat="1" ht="12.75" hidden="1">
      <c r="A46" s="5"/>
      <c r="B46" s="6" t="s">
        <v>50</v>
      </c>
      <c r="C46" s="5"/>
      <c r="D46" s="5"/>
      <c r="E46" s="5">
        <f>E44+E45</f>
        <v>5663.860000000001</v>
      </c>
    </row>
    <row r="47" s="2" customFormat="1" ht="12.75" hidden="1">
      <c r="B47" s="16"/>
    </row>
    <row r="48" spans="1:5" s="2" customFormat="1" ht="12.75" hidden="1">
      <c r="A48" s="17"/>
      <c r="B48" s="18" t="s">
        <v>79</v>
      </c>
      <c r="C48" s="17"/>
      <c r="D48" s="17"/>
      <c r="E48" s="17">
        <f>E4+E11+E17+E25+E33+E40+E46</f>
        <v>176756.74</v>
      </c>
    </row>
    <row r="49" s="2" customFormat="1" ht="12.75">
      <c r="B49" s="16"/>
    </row>
  </sheetData>
  <sheetProtection selectLockedCells="1" selectUnlockedCells="1"/>
  <mergeCells count="7">
    <mergeCell ref="A1:E1"/>
    <mergeCell ref="A5:E5"/>
    <mergeCell ref="A12:E12"/>
    <mergeCell ref="A18:E18"/>
    <mergeCell ref="A26:E26"/>
    <mergeCell ref="A35:E35"/>
    <mergeCell ref="A42:E42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="80" zoomScaleNormal="80" workbookViewId="0" topLeftCell="A1">
      <selection activeCell="A86" sqref="A86"/>
    </sheetView>
  </sheetViews>
  <sheetFormatPr defaultColWidth="12.57421875" defaultRowHeight="12.75"/>
  <cols>
    <col min="1" max="1" width="8.7109375" style="0" customWidth="1"/>
    <col min="2" max="2" width="37.421875" style="1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20.25" customHeight="1">
      <c r="A1" s="19" t="s">
        <v>80</v>
      </c>
      <c r="B1" s="19"/>
      <c r="C1" s="19"/>
      <c r="D1" s="19"/>
      <c r="E1" s="19"/>
    </row>
    <row r="2" spans="1:5" s="2" customFormat="1" ht="12.75">
      <c r="A2" s="13" t="s">
        <v>1</v>
      </c>
      <c r="B2" s="13" t="s">
        <v>44</v>
      </c>
      <c r="C2" s="14" t="s">
        <v>2</v>
      </c>
      <c r="D2" s="14" t="s">
        <v>45</v>
      </c>
      <c r="E2" s="14" t="s">
        <v>46</v>
      </c>
    </row>
    <row r="3" spans="1:5" s="2" customFormat="1" ht="12.75">
      <c r="A3" s="5">
        <v>1</v>
      </c>
      <c r="B3" s="6" t="s">
        <v>81</v>
      </c>
      <c r="C3" s="13" t="s">
        <v>48</v>
      </c>
      <c r="D3" s="14"/>
      <c r="E3" s="14">
        <v>1228</v>
      </c>
    </row>
    <row r="4" spans="1:5" s="2" customFormat="1" ht="12.75" hidden="1">
      <c r="A4" s="5"/>
      <c r="B4" s="13" t="s">
        <v>82</v>
      </c>
      <c r="C4" s="5" t="s">
        <v>48</v>
      </c>
      <c r="D4" s="5"/>
      <c r="E4" s="5">
        <v>867.98</v>
      </c>
    </row>
    <row r="5" spans="1:5" s="2" customFormat="1" ht="12.75" hidden="1">
      <c r="A5" s="5"/>
      <c r="B5" s="6" t="s">
        <v>50</v>
      </c>
      <c r="C5" s="5"/>
      <c r="D5" s="5"/>
      <c r="E5" s="5">
        <f>E3+E4</f>
        <v>2095.98</v>
      </c>
    </row>
    <row r="6" spans="1:5" s="2" customFormat="1" ht="12.75" hidden="1">
      <c r="A6" s="3"/>
      <c r="B6" s="9"/>
      <c r="C6" s="3"/>
      <c r="D6" s="3"/>
      <c r="E6" s="3"/>
    </row>
    <row r="7" spans="1:5" s="2" customFormat="1" ht="20.25" customHeight="1">
      <c r="A7" s="1" t="s">
        <v>83</v>
      </c>
      <c r="B7" s="1"/>
      <c r="C7" s="1"/>
      <c r="D7" s="1"/>
      <c r="E7" s="1"/>
    </row>
    <row r="8" spans="1:5" s="2" customFormat="1" ht="12.75">
      <c r="A8" s="13" t="s">
        <v>1</v>
      </c>
      <c r="B8" s="13" t="s">
        <v>44</v>
      </c>
      <c r="C8" s="14" t="s">
        <v>2</v>
      </c>
      <c r="D8" s="14" t="s">
        <v>45</v>
      </c>
      <c r="E8" s="14" t="s">
        <v>46</v>
      </c>
    </row>
    <row r="9" spans="1:5" s="2" customFormat="1" ht="12.75">
      <c r="A9" s="5">
        <v>1</v>
      </c>
      <c r="B9" s="6" t="s">
        <v>81</v>
      </c>
      <c r="C9" s="13" t="s">
        <v>48</v>
      </c>
      <c r="D9" s="14"/>
      <c r="E9" s="14">
        <v>1228</v>
      </c>
    </row>
    <row r="10" spans="1:5" s="2" customFormat="1" ht="12.75">
      <c r="A10" s="5">
        <v>2</v>
      </c>
      <c r="B10" s="6" t="s">
        <v>84</v>
      </c>
      <c r="C10" s="5" t="s">
        <v>48</v>
      </c>
      <c r="D10" s="5"/>
      <c r="E10" s="5">
        <v>4312.64</v>
      </c>
    </row>
    <row r="11" spans="1:5" s="2" customFormat="1" ht="16.5" customHeight="1">
      <c r="A11" s="5">
        <v>3</v>
      </c>
      <c r="B11" s="6" t="s">
        <v>85</v>
      </c>
      <c r="C11" s="5" t="s">
        <v>48</v>
      </c>
      <c r="D11" s="5" t="s">
        <v>86</v>
      </c>
      <c r="E11" s="5">
        <v>1065.8</v>
      </c>
    </row>
    <row r="12" spans="1:5" s="2" customFormat="1" ht="33" customHeight="1" hidden="1">
      <c r="A12" s="5"/>
      <c r="B12" s="13" t="s">
        <v>82</v>
      </c>
      <c r="C12" s="5" t="s">
        <v>48</v>
      </c>
      <c r="D12" s="5"/>
      <c r="E12" s="5">
        <v>766.68</v>
      </c>
    </row>
    <row r="13" spans="1:5" s="2" customFormat="1" ht="12.75" hidden="1">
      <c r="A13" s="5"/>
      <c r="B13" s="6" t="s">
        <v>50</v>
      </c>
      <c r="C13" s="5"/>
      <c r="D13" s="5"/>
      <c r="E13" s="5">
        <f>E9+E10+E11+E12</f>
        <v>7373.120000000001</v>
      </c>
    </row>
    <row r="14" spans="1:5" s="2" customFormat="1" ht="12.75" hidden="1">
      <c r="A14" s="3"/>
      <c r="B14" s="9"/>
      <c r="C14" s="3"/>
      <c r="D14" s="3"/>
      <c r="E14" s="3"/>
    </row>
    <row r="15" spans="1:5" s="12" customFormat="1" ht="17.25" customHeight="1">
      <c r="A15" s="11" t="s">
        <v>87</v>
      </c>
      <c r="B15" s="11"/>
      <c r="C15" s="11"/>
      <c r="D15" s="11"/>
      <c r="E15" s="11"/>
    </row>
    <row r="16" spans="1:5" s="2" customFormat="1" ht="12.75">
      <c r="A16" s="13" t="s">
        <v>1</v>
      </c>
      <c r="B16" s="13" t="s">
        <v>44</v>
      </c>
      <c r="C16" s="14" t="s">
        <v>2</v>
      </c>
      <c r="D16" s="14" t="s">
        <v>45</v>
      </c>
      <c r="E16" s="14" t="s">
        <v>46</v>
      </c>
    </row>
    <row r="17" spans="1:5" s="2" customFormat="1" ht="12.75">
      <c r="A17" s="5">
        <v>1</v>
      </c>
      <c r="B17" s="6" t="s">
        <v>81</v>
      </c>
      <c r="C17" s="13" t="s">
        <v>48</v>
      </c>
      <c r="D17" s="14"/>
      <c r="E17" s="14">
        <v>1228</v>
      </c>
    </row>
    <row r="18" spans="1:5" s="2" customFormat="1" ht="12.75">
      <c r="A18" s="5">
        <v>2</v>
      </c>
      <c r="B18" s="6" t="s">
        <v>88</v>
      </c>
      <c r="C18" s="13" t="s">
        <v>48</v>
      </c>
      <c r="D18" s="14"/>
      <c r="E18" s="14">
        <v>1356.08</v>
      </c>
    </row>
    <row r="19" spans="1:5" s="2" customFormat="1" ht="12.75" hidden="1">
      <c r="A19" s="5">
        <v>3</v>
      </c>
      <c r="B19" s="15"/>
      <c r="C19" s="5"/>
      <c r="D19" s="5"/>
      <c r="E19" s="5"/>
    </row>
    <row r="20" spans="1:5" s="2" customFormat="1" ht="12.75" hidden="1">
      <c r="A20" s="5"/>
      <c r="B20" s="6" t="s">
        <v>50</v>
      </c>
      <c r="C20" s="5"/>
      <c r="D20" s="5"/>
      <c r="E20" s="5">
        <f>E17+E18+E19</f>
        <v>2584.08</v>
      </c>
    </row>
    <row r="21" spans="1:5" s="2" customFormat="1" ht="12.75" hidden="1">
      <c r="A21" s="3"/>
      <c r="B21" s="9"/>
      <c r="C21" s="3"/>
      <c r="D21" s="3"/>
      <c r="E21" s="3"/>
    </row>
    <row r="22" spans="1:5" s="12" customFormat="1" ht="12.75">
      <c r="A22" s="11" t="s">
        <v>43</v>
      </c>
      <c r="B22" s="11"/>
      <c r="C22" s="11"/>
      <c r="D22" s="11"/>
      <c r="E22" s="11"/>
    </row>
    <row r="23" spans="1:5" s="2" customFormat="1" ht="12.75">
      <c r="A23" s="13" t="s">
        <v>1</v>
      </c>
      <c r="B23" s="13" t="s">
        <v>44</v>
      </c>
      <c r="C23" s="14" t="s">
        <v>2</v>
      </c>
      <c r="D23" s="14" t="s">
        <v>45</v>
      </c>
      <c r="E23" s="14" t="s">
        <v>46</v>
      </c>
    </row>
    <row r="24" spans="1:5" s="2" customFormat="1" ht="12.75">
      <c r="A24" s="5">
        <v>1</v>
      </c>
      <c r="B24" s="6" t="s">
        <v>89</v>
      </c>
      <c r="C24" s="13" t="s">
        <v>48</v>
      </c>
      <c r="D24" s="14" t="s">
        <v>90</v>
      </c>
      <c r="E24" s="14">
        <v>2890.41</v>
      </c>
    </row>
    <row r="25" spans="1:5" s="2" customFormat="1" ht="12.75">
      <c r="A25" s="5">
        <v>2</v>
      </c>
      <c r="B25" s="6" t="s">
        <v>81</v>
      </c>
      <c r="C25" s="13" t="s">
        <v>48</v>
      </c>
      <c r="D25" s="14"/>
      <c r="E25" s="14">
        <v>1228</v>
      </c>
    </row>
    <row r="26" spans="1:5" s="2" customFormat="1" ht="12.75">
      <c r="A26" s="5">
        <v>3</v>
      </c>
      <c r="B26" s="6" t="s">
        <v>91</v>
      </c>
      <c r="C26" s="13" t="s">
        <v>48</v>
      </c>
      <c r="D26" s="5"/>
      <c r="E26" s="5">
        <v>25482</v>
      </c>
    </row>
    <row r="27" spans="1:5" s="2" customFormat="1" ht="12.75" hidden="1">
      <c r="A27" s="5">
        <v>4</v>
      </c>
      <c r="B27" s="6"/>
      <c r="C27" s="5"/>
      <c r="D27" s="5"/>
      <c r="E27" s="5"/>
    </row>
    <row r="28" spans="1:5" s="2" customFormat="1" ht="12.75" hidden="1">
      <c r="A28" s="5">
        <v>5</v>
      </c>
      <c r="B28" s="6"/>
      <c r="C28" s="5"/>
      <c r="D28" s="5"/>
      <c r="E28" s="5"/>
    </row>
    <row r="29" spans="1:5" s="2" customFormat="1" ht="12.75" hidden="1">
      <c r="A29" s="5"/>
      <c r="B29" s="6" t="s">
        <v>50</v>
      </c>
      <c r="C29" s="5"/>
      <c r="D29" s="5"/>
      <c r="E29" s="5">
        <f>E25+E28+E26+E27+E24</f>
        <v>29600.41</v>
      </c>
    </row>
    <row r="30" spans="1:5" s="12" customFormat="1" ht="12.75">
      <c r="A30" s="20" t="s">
        <v>92</v>
      </c>
      <c r="B30" s="20"/>
      <c r="C30" s="20"/>
      <c r="D30" s="20"/>
      <c r="E30" s="20"/>
    </row>
    <row r="31" spans="1:5" s="2" customFormat="1" ht="12.75">
      <c r="A31" s="13" t="s">
        <v>1</v>
      </c>
      <c r="B31" s="13" t="s">
        <v>44</v>
      </c>
      <c r="C31" s="14" t="s">
        <v>2</v>
      </c>
      <c r="D31" s="14" t="s">
        <v>45</v>
      </c>
      <c r="E31" s="14" t="s">
        <v>46</v>
      </c>
    </row>
    <row r="32" spans="1:5" s="2" customFormat="1" ht="12.75">
      <c r="A32" s="5">
        <v>1</v>
      </c>
      <c r="B32" s="6" t="s">
        <v>81</v>
      </c>
      <c r="C32" s="13" t="s">
        <v>48</v>
      </c>
      <c r="D32" s="14"/>
      <c r="E32" s="14">
        <v>1228</v>
      </c>
    </row>
    <row r="33" spans="1:5" s="2" customFormat="1" ht="27.75" customHeight="1">
      <c r="A33" s="5">
        <v>2</v>
      </c>
      <c r="B33" s="6" t="s">
        <v>93</v>
      </c>
      <c r="C33" s="13" t="s">
        <v>48</v>
      </c>
      <c r="D33" s="14"/>
      <c r="E33" s="14">
        <v>95564.4</v>
      </c>
    </row>
    <row r="34" spans="1:5" s="2" customFormat="1" ht="12.75">
      <c r="A34" s="5">
        <v>3</v>
      </c>
      <c r="B34" s="6" t="s">
        <v>91</v>
      </c>
      <c r="C34" s="13" t="s">
        <v>48</v>
      </c>
      <c r="D34" s="14" t="s">
        <v>94</v>
      </c>
      <c r="E34" s="14">
        <v>10501</v>
      </c>
    </row>
    <row r="35" spans="1:5" s="2" customFormat="1" ht="12.75">
      <c r="A35" s="5">
        <v>4</v>
      </c>
      <c r="B35" s="6" t="s">
        <v>91</v>
      </c>
      <c r="C35" s="13" t="s">
        <v>48</v>
      </c>
      <c r="D35" s="14" t="s">
        <v>95</v>
      </c>
      <c r="E35" s="14">
        <v>4674</v>
      </c>
    </row>
    <row r="36" spans="1:5" s="2" customFormat="1" ht="12.75" hidden="1">
      <c r="A36" s="5">
        <v>5</v>
      </c>
      <c r="B36" s="13"/>
      <c r="C36" s="13"/>
      <c r="D36" s="14"/>
      <c r="E36" s="14"/>
    </row>
    <row r="37" spans="1:5" s="2" customFormat="1" ht="12.75" hidden="1">
      <c r="A37" s="5"/>
      <c r="B37" s="6" t="s">
        <v>50</v>
      </c>
      <c r="C37" s="5"/>
      <c r="D37" s="5"/>
      <c r="E37" s="5">
        <f>E33+E36+E34+E35+E32</f>
        <v>111967.4</v>
      </c>
    </row>
    <row r="38" spans="1:5" s="2" customFormat="1" ht="12.75">
      <c r="A38" s="14" t="s">
        <v>51</v>
      </c>
      <c r="B38" s="14"/>
      <c r="C38" s="14"/>
      <c r="D38" s="14"/>
      <c r="E38" s="14"/>
    </row>
    <row r="39" spans="1:5" s="2" customFormat="1" ht="12.75">
      <c r="A39" s="13" t="s">
        <v>1</v>
      </c>
      <c r="B39" s="13" t="s">
        <v>44</v>
      </c>
      <c r="C39" s="14" t="s">
        <v>2</v>
      </c>
      <c r="D39" s="14" t="s">
        <v>45</v>
      </c>
      <c r="E39" s="14" t="s">
        <v>46</v>
      </c>
    </row>
    <row r="40" spans="1:5" s="2" customFormat="1" ht="12.75">
      <c r="A40" s="5">
        <v>1</v>
      </c>
      <c r="B40" s="6" t="s">
        <v>96</v>
      </c>
      <c r="C40" s="13" t="s">
        <v>48</v>
      </c>
      <c r="D40" s="14" t="s">
        <v>97</v>
      </c>
      <c r="E40" s="14">
        <v>655.2</v>
      </c>
    </row>
    <row r="41" spans="1:5" s="2" customFormat="1" ht="31.5" customHeight="1">
      <c r="A41" s="5">
        <v>2</v>
      </c>
      <c r="B41" s="15" t="s">
        <v>98</v>
      </c>
      <c r="C41" s="13" t="s">
        <v>48</v>
      </c>
      <c r="D41" s="14"/>
      <c r="E41" s="14">
        <v>697.98</v>
      </c>
    </row>
    <row r="42" spans="1:5" s="2" customFormat="1" ht="12.75">
      <c r="A42" s="5">
        <v>3</v>
      </c>
      <c r="B42" s="13" t="s">
        <v>99</v>
      </c>
      <c r="C42" s="13" t="s">
        <v>48</v>
      </c>
      <c r="D42" s="14" t="s">
        <v>100</v>
      </c>
      <c r="E42" s="14">
        <v>3811.39</v>
      </c>
    </row>
    <row r="43" spans="1:5" s="2" customFormat="1" ht="42.75" customHeight="1">
      <c r="A43" s="5">
        <v>4</v>
      </c>
      <c r="B43" s="6" t="s">
        <v>81</v>
      </c>
      <c r="C43" s="13" t="s">
        <v>48</v>
      </c>
      <c r="D43" s="14"/>
      <c r="E43" s="14">
        <v>1228</v>
      </c>
    </row>
    <row r="44" spans="1:5" s="2" customFormat="1" ht="12.75">
      <c r="A44" s="5">
        <v>5</v>
      </c>
      <c r="B44" s="6" t="s">
        <v>91</v>
      </c>
      <c r="C44" s="13" t="s">
        <v>48</v>
      </c>
      <c r="D44" s="14" t="s">
        <v>101</v>
      </c>
      <c r="E44" s="14">
        <v>8494</v>
      </c>
    </row>
    <row r="45" spans="1:5" s="2" customFormat="1" ht="12.75" hidden="1">
      <c r="A45" s="5"/>
      <c r="B45" s="6" t="s">
        <v>50</v>
      </c>
      <c r="C45" s="5"/>
      <c r="D45" s="5"/>
      <c r="E45" s="5">
        <f>E41+E44+E42+E43+E40</f>
        <v>14886.57</v>
      </c>
    </row>
    <row r="46" s="2" customFormat="1" ht="12.75" hidden="1">
      <c r="B46" s="16"/>
    </row>
    <row r="47" spans="1:5" s="2" customFormat="1" ht="12.75">
      <c r="A47" s="14" t="s">
        <v>102</v>
      </c>
      <c r="B47" s="14"/>
      <c r="C47" s="14"/>
      <c r="D47" s="14"/>
      <c r="E47" s="14"/>
    </row>
    <row r="48" spans="1:5" s="2" customFormat="1" ht="12.75">
      <c r="A48" s="13" t="s">
        <v>1</v>
      </c>
      <c r="B48" s="13" t="s">
        <v>44</v>
      </c>
      <c r="C48" s="14" t="s">
        <v>2</v>
      </c>
      <c r="D48" s="14" t="s">
        <v>45</v>
      </c>
      <c r="E48" s="14" t="s">
        <v>46</v>
      </c>
    </row>
    <row r="49" spans="1:5" s="2" customFormat="1" ht="12.75">
      <c r="A49" s="5">
        <v>1</v>
      </c>
      <c r="B49" s="6" t="s">
        <v>81</v>
      </c>
      <c r="C49" s="13" t="s">
        <v>48</v>
      </c>
      <c r="D49" s="14"/>
      <c r="E49" s="14">
        <v>1228</v>
      </c>
    </row>
    <row r="50" spans="1:5" s="2" customFormat="1" ht="30.75" customHeight="1" hidden="1">
      <c r="A50" s="5">
        <v>2</v>
      </c>
      <c r="B50" s="15"/>
      <c r="C50" s="14"/>
      <c r="D50" s="14"/>
      <c r="E50" s="14"/>
    </row>
    <row r="51" spans="1:5" s="2" customFormat="1" ht="29.25" customHeight="1" hidden="1">
      <c r="A51" s="5">
        <v>3</v>
      </c>
      <c r="B51" s="13"/>
      <c r="C51" s="13"/>
      <c r="D51" s="14"/>
      <c r="E51" s="14"/>
    </row>
    <row r="52" spans="1:5" s="2" customFormat="1" ht="12.75" hidden="1">
      <c r="A52" s="5">
        <v>4</v>
      </c>
      <c r="B52" s="13"/>
      <c r="C52" s="13"/>
      <c r="D52" s="14"/>
      <c r="E52" s="14"/>
    </row>
    <row r="53" spans="1:5" s="2" customFormat="1" ht="12.75" hidden="1">
      <c r="A53" s="5">
        <v>5</v>
      </c>
      <c r="B53" s="13"/>
      <c r="C53" s="13"/>
      <c r="D53" s="14"/>
      <c r="E53" s="14"/>
    </row>
    <row r="54" spans="1:5" s="2" customFormat="1" ht="12.75" hidden="1">
      <c r="A54" s="5">
        <v>6</v>
      </c>
      <c r="B54" s="13"/>
      <c r="C54" s="13"/>
      <c r="D54" s="14"/>
      <c r="E54" s="14"/>
    </row>
    <row r="55" spans="1:5" s="2" customFormat="1" ht="12.75" hidden="1">
      <c r="A55" s="5"/>
      <c r="B55" s="6" t="s">
        <v>50</v>
      </c>
      <c r="C55" s="5"/>
      <c r="D55" s="5"/>
      <c r="E55" s="5">
        <f>E50+E53+E51+E52+E49+E54</f>
        <v>1228</v>
      </c>
    </row>
    <row r="56" s="2" customFormat="1" ht="12.75" hidden="1">
      <c r="B56" s="16"/>
    </row>
    <row r="57" spans="1:5" s="2" customFormat="1" ht="12.75">
      <c r="A57" s="14" t="s">
        <v>57</v>
      </c>
      <c r="B57" s="14"/>
      <c r="C57" s="14"/>
      <c r="D57" s="14"/>
      <c r="E57" s="14"/>
    </row>
    <row r="58" spans="1:5" s="2" customFormat="1" ht="12.75">
      <c r="A58" s="13" t="s">
        <v>1</v>
      </c>
      <c r="B58" s="13" t="s">
        <v>44</v>
      </c>
      <c r="C58" s="14" t="s">
        <v>2</v>
      </c>
      <c r="D58" s="14" t="s">
        <v>45</v>
      </c>
      <c r="E58" s="14" t="s">
        <v>46</v>
      </c>
    </row>
    <row r="59" spans="1:5" s="2" customFormat="1" ht="12.75">
      <c r="A59" s="5">
        <v>1</v>
      </c>
      <c r="B59" s="6" t="s">
        <v>103</v>
      </c>
      <c r="C59" s="13" t="s">
        <v>48</v>
      </c>
      <c r="D59" s="14" t="s">
        <v>104</v>
      </c>
      <c r="E59" s="14">
        <v>1184.89</v>
      </c>
    </row>
    <row r="60" spans="1:5" s="2" customFormat="1" ht="12.75">
      <c r="A60" s="5">
        <v>2</v>
      </c>
      <c r="B60" s="6" t="s">
        <v>81</v>
      </c>
      <c r="C60" s="13" t="s">
        <v>48</v>
      </c>
      <c r="D60" s="14"/>
      <c r="E60" s="14">
        <v>1228</v>
      </c>
    </row>
    <row r="61" spans="1:5" s="2" customFormat="1" ht="12.75" hidden="1">
      <c r="A61" s="5">
        <v>3</v>
      </c>
      <c r="B61" s="21"/>
      <c r="C61" s="13"/>
      <c r="D61" s="14"/>
      <c r="E61" s="14"/>
    </row>
    <row r="62" spans="1:5" s="2" customFormat="1" ht="12.75" hidden="1">
      <c r="A62" s="5">
        <v>4</v>
      </c>
      <c r="B62" s="13"/>
      <c r="C62" s="13"/>
      <c r="D62" s="14"/>
      <c r="E62" s="14"/>
    </row>
    <row r="63" spans="1:5" s="2" customFormat="1" ht="12.75" hidden="1">
      <c r="A63" s="5">
        <v>5</v>
      </c>
      <c r="B63" s="13"/>
      <c r="C63" s="13"/>
      <c r="D63" s="14"/>
      <c r="E63" s="14"/>
    </row>
    <row r="64" spans="1:5" s="2" customFormat="1" ht="12.75" hidden="1">
      <c r="A64" s="5"/>
      <c r="B64" s="6" t="s">
        <v>50</v>
      </c>
      <c r="C64" s="5"/>
      <c r="D64" s="5"/>
      <c r="E64" s="5">
        <f>E60+E63+E61+E62+E59</f>
        <v>2412.8900000000003</v>
      </c>
    </row>
    <row r="65" s="2" customFormat="1" ht="12.75" hidden="1">
      <c r="B65" s="16"/>
    </row>
    <row r="66" spans="1:5" s="2" customFormat="1" ht="12.75">
      <c r="A66" s="14" t="s">
        <v>60</v>
      </c>
      <c r="B66" s="14"/>
      <c r="C66" s="14"/>
      <c r="D66" s="14"/>
      <c r="E66" s="14"/>
    </row>
    <row r="67" spans="1:5" s="2" customFormat="1" ht="12.75">
      <c r="A67" s="13" t="s">
        <v>1</v>
      </c>
      <c r="B67" s="13" t="s">
        <v>44</v>
      </c>
      <c r="C67" s="14" t="s">
        <v>2</v>
      </c>
      <c r="D67" s="14" t="s">
        <v>45</v>
      </c>
      <c r="E67" s="14" t="s">
        <v>46</v>
      </c>
    </row>
    <row r="68" spans="1:5" s="2" customFormat="1" ht="12.75">
      <c r="A68" s="5">
        <v>1</v>
      </c>
      <c r="B68" s="6" t="s">
        <v>81</v>
      </c>
      <c r="C68" s="13" t="s">
        <v>48</v>
      </c>
      <c r="D68" s="14"/>
      <c r="E68" s="14">
        <v>1228</v>
      </c>
    </row>
    <row r="69" spans="1:5" s="2" customFormat="1" ht="12.75">
      <c r="A69" s="5">
        <v>2</v>
      </c>
      <c r="B69" s="6" t="s">
        <v>96</v>
      </c>
      <c r="C69" s="13" t="s">
        <v>48</v>
      </c>
      <c r="D69" s="14" t="s">
        <v>97</v>
      </c>
      <c r="E69" s="14">
        <v>655.2</v>
      </c>
    </row>
    <row r="70" spans="1:5" s="2" customFormat="1" ht="12.75">
      <c r="A70" s="5">
        <v>3</v>
      </c>
      <c r="B70" s="15" t="s">
        <v>105</v>
      </c>
      <c r="C70" s="14" t="s">
        <v>48</v>
      </c>
      <c r="D70" s="14"/>
      <c r="E70" s="14">
        <v>28448.05</v>
      </c>
    </row>
    <row r="71" spans="1:5" s="2" customFormat="1" ht="12.75" hidden="1">
      <c r="A71" s="5">
        <v>4</v>
      </c>
      <c r="B71" s="13"/>
      <c r="C71" s="13"/>
      <c r="D71" s="14"/>
      <c r="E71" s="14"/>
    </row>
    <row r="72" spans="1:5" s="2" customFormat="1" ht="12.75" hidden="1">
      <c r="A72" s="5">
        <v>5</v>
      </c>
      <c r="B72" s="13"/>
      <c r="C72" s="13"/>
      <c r="D72" s="14"/>
      <c r="E72" s="14"/>
    </row>
    <row r="73" spans="1:5" s="2" customFormat="1" ht="12.75" hidden="1">
      <c r="A73" s="5"/>
      <c r="B73" s="6" t="s">
        <v>50</v>
      </c>
      <c r="C73" s="5"/>
      <c r="D73" s="5"/>
      <c r="E73" s="5">
        <f>E69+E72+E70+E71+E68</f>
        <v>30331.25</v>
      </c>
    </row>
    <row r="74" s="2" customFormat="1" ht="12.75" hidden="1">
      <c r="B74" s="16"/>
    </row>
    <row r="75" spans="1:5" s="2" customFormat="1" ht="12.75">
      <c r="A75" s="14" t="s">
        <v>65</v>
      </c>
      <c r="B75" s="14"/>
      <c r="C75" s="14"/>
      <c r="D75" s="14"/>
      <c r="E75" s="14"/>
    </row>
    <row r="76" spans="1:5" s="2" customFormat="1" ht="12.75">
      <c r="A76" s="13" t="s">
        <v>1</v>
      </c>
      <c r="B76" s="13" t="s">
        <v>44</v>
      </c>
      <c r="C76" s="14" t="s">
        <v>2</v>
      </c>
      <c r="D76" s="14" t="s">
        <v>45</v>
      </c>
      <c r="E76" s="14" t="s">
        <v>46</v>
      </c>
    </row>
    <row r="77" spans="1:5" s="2" customFormat="1" ht="12.75">
      <c r="A77" s="5">
        <v>1</v>
      </c>
      <c r="B77" s="6" t="s">
        <v>106</v>
      </c>
      <c r="C77" s="14" t="s">
        <v>48</v>
      </c>
      <c r="D77" s="14" t="s">
        <v>63</v>
      </c>
      <c r="E77" s="14">
        <v>1763.84</v>
      </c>
    </row>
    <row r="78" spans="1:5" s="2" customFormat="1" ht="12.75">
      <c r="A78" s="5">
        <v>2</v>
      </c>
      <c r="B78" s="6" t="s">
        <v>107</v>
      </c>
      <c r="C78" s="13" t="s">
        <v>48</v>
      </c>
      <c r="D78" s="22" t="s">
        <v>108</v>
      </c>
      <c r="E78" s="14">
        <v>4142.56</v>
      </c>
    </row>
    <row r="79" spans="1:5" s="2" customFormat="1" ht="12.75">
      <c r="A79" s="5">
        <v>3</v>
      </c>
      <c r="B79" s="6" t="s">
        <v>81</v>
      </c>
      <c r="C79" s="13" t="s">
        <v>48</v>
      </c>
      <c r="D79" s="14"/>
      <c r="E79" s="14">
        <v>1228</v>
      </c>
    </row>
    <row r="80" spans="1:5" s="2" customFormat="1" ht="12.75">
      <c r="A80" s="5">
        <v>4</v>
      </c>
      <c r="B80" s="13" t="s">
        <v>109</v>
      </c>
      <c r="C80" s="13" t="s">
        <v>48</v>
      </c>
      <c r="D80" s="14"/>
      <c r="E80" s="14">
        <v>1434.02</v>
      </c>
    </row>
    <row r="81" spans="1:5" s="2" customFormat="1" ht="12.75">
      <c r="A81" s="5">
        <v>5</v>
      </c>
      <c r="B81" s="13" t="s">
        <v>110</v>
      </c>
      <c r="C81" s="13" t="s">
        <v>48</v>
      </c>
      <c r="D81" s="14" t="s">
        <v>111</v>
      </c>
      <c r="E81" s="14">
        <v>2362.45</v>
      </c>
    </row>
    <row r="82" spans="1:5" s="2" customFormat="1" ht="12.75">
      <c r="A82" s="5">
        <v>6</v>
      </c>
      <c r="B82" s="13" t="s">
        <v>112</v>
      </c>
      <c r="C82" s="13" t="s">
        <v>48</v>
      </c>
      <c r="D82" s="14" t="s">
        <v>113</v>
      </c>
      <c r="E82" s="14">
        <v>2292.76</v>
      </c>
    </row>
    <row r="83" spans="1:5" s="2" customFormat="1" ht="12.75">
      <c r="A83" s="5">
        <v>7</v>
      </c>
      <c r="B83" s="13" t="s">
        <v>112</v>
      </c>
      <c r="C83" s="13" t="s">
        <v>48</v>
      </c>
      <c r="D83" s="14" t="s">
        <v>114</v>
      </c>
      <c r="E83" s="14">
        <v>2077.57</v>
      </c>
    </row>
    <row r="84" spans="1:5" s="2" customFormat="1" ht="12.75">
      <c r="A84" s="5">
        <v>8</v>
      </c>
      <c r="B84" s="13" t="s">
        <v>115</v>
      </c>
      <c r="C84" s="13" t="s">
        <v>48</v>
      </c>
      <c r="D84" s="14" t="s">
        <v>116</v>
      </c>
      <c r="E84" s="14">
        <v>2000.62</v>
      </c>
    </row>
    <row r="85" spans="1:5" s="2" customFormat="1" ht="12.75">
      <c r="A85" s="5">
        <v>9</v>
      </c>
      <c r="B85" s="13" t="s">
        <v>115</v>
      </c>
      <c r="C85" s="13" t="s">
        <v>48</v>
      </c>
      <c r="D85" s="14" t="s">
        <v>117</v>
      </c>
      <c r="E85" s="14">
        <v>504.05</v>
      </c>
    </row>
    <row r="86" spans="1:5" s="2" customFormat="1" ht="12.75">
      <c r="A86" s="5">
        <v>10</v>
      </c>
      <c r="B86" s="13" t="s">
        <v>118</v>
      </c>
      <c r="C86" s="13" t="s">
        <v>48</v>
      </c>
      <c r="D86" s="14"/>
      <c r="E86" s="14">
        <v>5858.6</v>
      </c>
    </row>
    <row r="87" spans="1:5" s="2" customFormat="1" ht="12.75" hidden="1">
      <c r="A87" s="5"/>
      <c r="B87" s="6" t="s">
        <v>50</v>
      </c>
      <c r="C87" s="5"/>
      <c r="D87" s="5"/>
      <c r="E87" s="5">
        <f>SUM(E77:E86)</f>
        <v>23664.469999999998</v>
      </c>
    </row>
    <row r="88" s="2" customFormat="1" ht="12.75" hidden="1">
      <c r="B88" s="16"/>
    </row>
    <row r="89" spans="1:5" s="2" customFormat="1" ht="12.75">
      <c r="A89" s="14" t="s">
        <v>68</v>
      </c>
      <c r="B89" s="14"/>
      <c r="C89" s="14"/>
      <c r="D89" s="14"/>
      <c r="E89" s="14"/>
    </row>
    <row r="90" spans="1:5" s="2" customFormat="1" ht="12.75">
      <c r="A90" s="13" t="s">
        <v>1</v>
      </c>
      <c r="B90" s="13" t="s">
        <v>44</v>
      </c>
      <c r="C90" s="14" t="s">
        <v>2</v>
      </c>
      <c r="D90" s="14" t="s">
        <v>45</v>
      </c>
      <c r="E90" s="14" t="s">
        <v>46</v>
      </c>
    </row>
    <row r="91" spans="1:5" s="2" customFormat="1" ht="12.75">
      <c r="A91" s="5">
        <v>1</v>
      </c>
      <c r="B91" s="6" t="s">
        <v>81</v>
      </c>
      <c r="C91" s="13" t="s">
        <v>48</v>
      </c>
      <c r="D91" s="14"/>
      <c r="E91" s="14">
        <v>1228</v>
      </c>
    </row>
    <row r="92" spans="1:5" s="2" customFormat="1" ht="12.75">
      <c r="A92" s="5">
        <v>2</v>
      </c>
      <c r="B92" s="6" t="s">
        <v>119</v>
      </c>
      <c r="C92" s="13" t="s">
        <v>48</v>
      </c>
      <c r="D92" s="14" t="s">
        <v>120</v>
      </c>
      <c r="E92" s="14">
        <v>1128.92</v>
      </c>
    </row>
    <row r="93" spans="1:5" s="2" customFormat="1" ht="12.75">
      <c r="A93" s="5">
        <v>3</v>
      </c>
      <c r="B93" s="6" t="s">
        <v>121</v>
      </c>
      <c r="C93" s="13" t="s">
        <v>48</v>
      </c>
      <c r="D93" s="14" t="s">
        <v>122</v>
      </c>
      <c r="E93" s="14">
        <v>450.24</v>
      </c>
    </row>
    <row r="94" spans="1:5" s="2" customFormat="1" ht="12.75" hidden="1">
      <c r="A94" s="5">
        <v>4</v>
      </c>
      <c r="B94" s="15"/>
      <c r="C94" s="14"/>
      <c r="D94" s="14"/>
      <c r="E94" s="14"/>
    </row>
    <row r="95" spans="1:5" s="2" customFormat="1" ht="12.75" hidden="1">
      <c r="A95" s="5"/>
      <c r="B95" s="13"/>
      <c r="C95" s="14"/>
      <c r="D95" s="14"/>
      <c r="E95" s="14"/>
    </row>
    <row r="96" spans="1:5" s="2" customFormat="1" ht="12.75" hidden="1">
      <c r="A96" s="5"/>
      <c r="B96" s="6" t="s">
        <v>50</v>
      </c>
      <c r="C96" s="5"/>
      <c r="D96" s="5"/>
      <c r="E96" s="5">
        <f>SUM(E91:E95)</f>
        <v>2807.16</v>
      </c>
    </row>
    <row r="97" s="2" customFormat="1" ht="12.75" hidden="1">
      <c r="B97" s="16"/>
    </row>
    <row r="98" spans="1:5" s="2" customFormat="1" ht="12.75">
      <c r="A98" s="14" t="s">
        <v>75</v>
      </c>
      <c r="B98" s="14"/>
      <c r="C98" s="14"/>
      <c r="D98" s="14"/>
      <c r="E98" s="14"/>
    </row>
    <row r="99" spans="1:5" s="2" customFormat="1" ht="12.75">
      <c r="A99" s="13" t="s">
        <v>1</v>
      </c>
      <c r="B99" s="13" t="s">
        <v>44</v>
      </c>
      <c r="C99" s="14" t="s">
        <v>2</v>
      </c>
      <c r="D99" s="14" t="s">
        <v>45</v>
      </c>
      <c r="E99" s="14" t="s">
        <v>46</v>
      </c>
    </row>
    <row r="100" spans="1:5" s="2" customFormat="1" ht="12.75">
      <c r="A100" s="5">
        <v>1</v>
      </c>
      <c r="B100" s="6" t="s">
        <v>123</v>
      </c>
      <c r="C100" s="13" t="s">
        <v>48</v>
      </c>
      <c r="D100" s="14" t="s">
        <v>124</v>
      </c>
      <c r="E100" s="14">
        <v>938.12</v>
      </c>
    </row>
    <row r="101" spans="1:5" s="2" customFormat="1" ht="12.75">
      <c r="A101" s="5">
        <v>2</v>
      </c>
      <c r="B101" s="6" t="s">
        <v>125</v>
      </c>
      <c r="C101" s="13" t="s">
        <v>48</v>
      </c>
      <c r="D101" s="13" t="s">
        <v>126</v>
      </c>
      <c r="E101" s="14">
        <v>2234.45</v>
      </c>
    </row>
    <row r="102" spans="1:5" s="2" customFormat="1" ht="12.75">
      <c r="A102" s="5">
        <v>3</v>
      </c>
      <c r="B102" s="6" t="s">
        <v>81</v>
      </c>
      <c r="C102" s="13" t="s">
        <v>48</v>
      </c>
      <c r="D102" s="14"/>
      <c r="E102" s="14">
        <v>1228</v>
      </c>
    </row>
    <row r="103" spans="1:5" s="2" customFormat="1" ht="12.75" hidden="1">
      <c r="A103" s="5">
        <v>4</v>
      </c>
      <c r="B103" s="15"/>
      <c r="C103" s="14"/>
      <c r="D103" s="14"/>
      <c r="E103" s="14"/>
    </row>
    <row r="104" spans="1:5" s="2" customFormat="1" ht="12.75" hidden="1">
      <c r="A104" s="5"/>
      <c r="B104" s="13"/>
      <c r="C104" s="14"/>
      <c r="D104" s="14"/>
      <c r="E104" s="14"/>
    </row>
    <row r="105" spans="1:5" s="2" customFormat="1" ht="12.75" hidden="1">
      <c r="A105" s="5"/>
      <c r="B105" s="6" t="s">
        <v>50</v>
      </c>
      <c r="C105" s="5"/>
      <c r="D105" s="5"/>
      <c r="E105" s="5">
        <f>SUM(E100:E104)</f>
        <v>4400.57</v>
      </c>
    </row>
    <row r="106" s="2" customFormat="1" ht="12.75" hidden="1">
      <c r="B106" s="16"/>
    </row>
    <row r="107" spans="1:5" s="2" customFormat="1" ht="12.75" hidden="1">
      <c r="A107" s="17"/>
      <c r="B107" s="18" t="s">
        <v>79</v>
      </c>
      <c r="C107" s="17"/>
      <c r="D107" s="17"/>
      <c r="E107" s="17">
        <f>E5+E13+E20+E29+E37+E45+E55+E64+E73+E87+E96+E105</f>
        <v>233351.90000000002</v>
      </c>
    </row>
    <row r="108" s="2" customFormat="1" ht="12.75">
      <c r="B108" s="16"/>
    </row>
    <row r="109" s="2" customFormat="1" ht="12.75">
      <c r="B109" s="16"/>
    </row>
    <row r="110" s="2" customFormat="1" ht="12.75">
      <c r="B110" s="16"/>
    </row>
    <row r="111" s="2" customFormat="1" ht="12.75">
      <c r="B111" s="16"/>
    </row>
  </sheetData>
  <sheetProtection selectLockedCells="1" selectUnlockedCells="1"/>
  <mergeCells count="12">
    <mergeCell ref="A1:E1"/>
    <mergeCell ref="A7:E7"/>
    <mergeCell ref="A15:E15"/>
    <mergeCell ref="A22:E22"/>
    <mergeCell ref="A30:E30"/>
    <mergeCell ref="A38:E38"/>
    <mergeCell ref="A47:E47"/>
    <mergeCell ref="A57:E57"/>
    <mergeCell ref="A66:E66"/>
    <mergeCell ref="A75:E75"/>
    <mergeCell ref="A89:E89"/>
    <mergeCell ref="A98:E9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2018-01-24T07:45:46Z</cp:lastPrinted>
  <dcterms:modified xsi:type="dcterms:W3CDTF">2018-04-01T09:28:26Z</dcterms:modified>
  <cp:category/>
  <cp:version/>
  <cp:contentType/>
  <cp:contentStatus/>
  <cp:revision>277</cp:revision>
</cp:coreProperties>
</file>